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9585" windowHeight="4965" activeTab="0"/>
  </bookViews>
  <sheets>
    <sheet name="総人口" sheetId="1" r:id="rId1"/>
    <sheet name="人口動態" sheetId="2" r:id="rId2"/>
  </sheets>
  <externalReferences>
    <externalReference r:id="rId5"/>
  </externalReferences>
  <definedNames>
    <definedName name="_xlnm.Print_Area" localSheetId="0">'総人口'!$A$1:$AB$37</definedName>
  </definedNames>
  <calcPr fullCalcOnLoad="1"/>
</workbook>
</file>

<file path=xl/sharedStrings.xml><?xml version="1.0" encoding="utf-8"?>
<sst xmlns="http://schemas.openxmlformats.org/spreadsheetml/2006/main" count="141" uniqueCount="114">
  <si>
    <t>世　　帯</t>
  </si>
  <si>
    <t>人　　　　　　口</t>
  </si>
  <si>
    <t>参考</t>
  </si>
  <si>
    <t>備考</t>
  </si>
  <si>
    <t>世帯数</t>
  </si>
  <si>
    <t>増減数</t>
  </si>
  <si>
    <t>増減率</t>
  </si>
  <si>
    <t>人口総数</t>
  </si>
  <si>
    <t>男</t>
  </si>
  <si>
    <t>女</t>
  </si>
  <si>
    <t>性比</t>
  </si>
  <si>
    <t>総面積</t>
  </si>
  <si>
    <t>ﾁｪｯｸ</t>
  </si>
  <si>
    <t>(戸)</t>
  </si>
  <si>
    <t>戸</t>
  </si>
  <si>
    <t>(％)</t>
  </si>
  <si>
    <t>(人)</t>
  </si>
  <si>
    <t>人</t>
  </si>
  <si>
    <t>ｋ㎡</t>
  </si>
  <si>
    <t>人口</t>
  </si>
  <si>
    <t>･･･</t>
  </si>
  <si>
    <t>昭和30</t>
  </si>
  <si>
    <t>富里村＋沓掛町</t>
  </si>
  <si>
    <t>*</t>
  </si>
  <si>
    <t>平成元</t>
  </si>
  <si>
    <t>資料：『国勢調査』､『常住人口調査』</t>
  </si>
  <si>
    <r>
      <t>（各年1</t>
    </r>
    <r>
      <rPr>
        <sz val="10"/>
        <rFont val="丸ｺﾞｼｯｸ"/>
        <family val="3"/>
      </rPr>
      <t>0</t>
    </r>
    <r>
      <rPr>
        <sz val="10"/>
        <rFont val="丸ｺﾞｼｯｸ"/>
        <family val="3"/>
      </rPr>
      <t>月1日現在）</t>
    </r>
  </si>
  <si>
    <t>人口
密度</t>
  </si>
  <si>
    <t>(男/女)</t>
  </si>
  <si>
    <t>(人/k㎡)</t>
  </si>
  <si>
    <t>昭和 5</t>
  </si>
  <si>
    <t xml:space="preserve">    10</t>
  </si>
  <si>
    <t xml:space="preserve">    22</t>
  </si>
  <si>
    <t xml:space="preserve">    25</t>
  </si>
  <si>
    <t xml:space="preserve">    35</t>
  </si>
  <si>
    <t xml:space="preserve">    40</t>
  </si>
  <si>
    <t xml:space="preserve">    45</t>
  </si>
  <si>
    <t xml:space="preserve">    50</t>
  </si>
  <si>
    <t xml:space="preserve">    55</t>
  </si>
  <si>
    <t xml:space="preserve">    60</t>
  </si>
  <si>
    <t xml:space="preserve">    61</t>
  </si>
  <si>
    <t xml:space="preserve">    62</t>
  </si>
  <si>
    <t xml:space="preserve">    63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</si>
  <si>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</si>
  <si>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</si>
  <si>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</si>
  <si>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</si>
  <si>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</si>
  <si>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</si>
  <si>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</si>
  <si>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</si>
  <si>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</si>
  <si>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</si>
  <si>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</si>
  <si>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</si>
  <si>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</si>
  <si>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>昭和30</t>
  </si>
  <si>
    <t>40</t>
  </si>
  <si>
    <t>50</t>
  </si>
  <si>
    <t>60</t>
  </si>
  <si>
    <t>平成2</t>
  </si>
  <si>
    <t>7</t>
  </si>
  <si>
    <t>12</t>
  </si>
  <si>
    <t>13</t>
  </si>
  <si>
    <t>14</t>
  </si>
  <si>
    <t>※　＊は常住人口調査</t>
  </si>
  <si>
    <t>15年</t>
  </si>
  <si>
    <t>　　　　区 分
 年</t>
  </si>
  <si>
    <t>過去1年増減</t>
  </si>
  <si>
    <t>10月～9月</t>
  </si>
  <si>
    <t>出生</t>
  </si>
  <si>
    <t>死亡</t>
  </si>
  <si>
    <t>増減</t>
  </si>
  <si>
    <t>転入</t>
  </si>
  <si>
    <t>転出</t>
  </si>
  <si>
    <t>資料：『常住人口調査』</t>
  </si>
  <si>
    <t xml:space="preserve">     11</t>
  </si>
  <si>
    <t xml:space="preserve">     12</t>
  </si>
  <si>
    <t xml:space="preserve">     13</t>
  </si>
  <si>
    <t xml:space="preserve">     14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</si>
  <si>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</si>
  <si>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</si>
  <si>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</si>
  <si>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</si>
  <si>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</si>
  <si>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</si>
  <si>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</si>
  <si>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</si>
  <si>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</si>
  <si>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</si>
  <si>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</si>
  <si>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</si>
  <si>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</si>
  <si>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</si>
  <si>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</si>
  <si>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</si>
  <si>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</si>
  <si>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</si>
  <si>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</si>
  <si>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２．人口動態の推移</t>
  </si>
  <si>
    <t>自　然　動　態</t>
  </si>
  <si>
    <t>社　会　動　態</t>
  </si>
  <si>
    <t xml:space="preserve"> 昭和50</t>
  </si>
  <si>
    <t xml:space="preserve">     51</t>
  </si>
  <si>
    <t xml:space="preserve"> 平成元</t>
  </si>
  <si>
    <t xml:space="preserve">      2</t>
  </si>
  <si>
    <t xml:space="preserve">     10</t>
  </si>
  <si>
    <t xml:space="preserve">     15</t>
  </si>
  <si>
    <t>　   区分
 年</t>
  </si>
  <si>
    <t>１．人口・世帯数の推移</t>
  </si>
  <si>
    <t>（単位：人、各年10月1日現在）</t>
  </si>
  <si>
    <t>１世帯
当たり
人  員</t>
  </si>
  <si>
    <t>１世帯当
たり人員</t>
  </si>
  <si>
    <t>資料：『国勢調査』､『常住人口調査』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</si>
</sst>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;&quot;△&quot;#,##0.00"/>
    <numFmt numFmtId="178" formatCode="#,##0.0;&quot;△&quot;#,##0.0"/>
    <numFmt numFmtId="179" formatCode="#,##0;&quot;△&quot;#,##0"/>
    <numFmt numFmtId="180" formatCode="#,##0_ "/>
    <numFmt numFmtId="181" formatCode="#,##0.000;&quot;△&quot;#,##0.000"/>
    <numFmt numFmtId="182" formatCode="#,##0.0000;&quot;△&quot;#,##0.0000"/>
    <numFmt numFmtId="183" formatCode="#,##0.00000;&quot;△&quot;#,##0.00000"/>
    <numFmt numFmtId="184" formatCode="#,##0;&quot;△ &quot;#,##0"/>
  </numFmts>
  <fonts count="15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8"/>
      <name val="丸ｺﾞｼｯｸ"/>
      <family val="3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  <font>
      <sz val="10"/>
      <name val="丸ゴシック"/>
      <family val="3"/>
    </font>
    <font>
      <sz val="6"/>
      <name val="丸ｺﾞｼｯｸ"/>
      <family val="3"/>
    </font>
    <font>
      <sz val="8.5"/>
      <name val="丸ゴシック"/>
      <family val="3"/>
    </font>
    <font>
      <sz val="8.5"/>
      <name val="明朝"/>
      <family val="1"/>
    </font>
    <font>
      <b/>
      <sz val="12"/>
      <name val="丸ゴシック"/>
      <family val="3"/>
    </font>
    <font>
      <sz val="11"/>
      <name val="丸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0" fillId="0" borderId="3" xfId="0" applyNumberForma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184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179" fontId="0" fillId="0" borderId="14" xfId="0" applyNumberFormat="1" applyBorder="1" applyAlignment="1">
      <alignment horizontal="right" vertical="center" indent="1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184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9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80" fontId="0" fillId="0" borderId="12" xfId="0" applyNumberFormat="1" applyBorder="1" applyAlignment="1">
      <alignment vertical="center"/>
    </xf>
    <xf numFmtId="184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179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図４　世帯数と１世帯当たり人員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775"/>
          <c:w val="0.8587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'総人口'!$AF$5:$AF$14</c:f>
            </c:strRef>
          </c:cat>
          <c:val>
            <c:numRef>
              <c:f>'総人口'!$AG$5:$AG$14</c:f>
            </c:numRef>
          </c:val>
        </c:ser>
        <c:axId val="4745085"/>
        <c:axId val="42705766"/>
      </c:barChart>
      <c:lineChart>
        <c:grouping val="standard"/>
        <c:varyColors val="0"/>
        <c:ser>
          <c:idx val="0"/>
          <c:order val="1"/>
          <c:tx>
            <c:v>１世帯当たり人員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'総人口'!$AF$5:$AF$14</c:f>
            </c:strRef>
          </c:cat>
          <c:val>
            <c:numRef>
              <c:f>'総人口'!$AH$5:$AH$14</c:f>
            </c:numRef>
          </c:val>
          <c:smooth val="0"/>
        </c:ser>
        <c:axId val="48807575"/>
        <c:axId val="36614992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705766"/>
        <c:crosses val="autoZero"/>
        <c:auto val="0"/>
        <c:lblOffset val="100"/>
        <c:noMultiLvlLbl val="0"/>
      </c:catAx>
      <c:valAx>
        <c:axId val="42705766"/>
        <c:scaling>
          <c:orientation val="minMax"/>
          <c:max val="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45085"/>
        <c:crossesAt val="1"/>
        <c:crossBetween val="between"/>
        <c:dispUnits/>
        <c:majorUnit val="1000"/>
      </c:valAx>
      <c:catAx>
        <c:axId val="48807575"/>
        <c:scaling>
          <c:orientation val="minMax"/>
        </c:scaling>
        <c:axPos val="b"/>
        <c:delete val="1"/>
        <c:majorTickMark val="in"/>
        <c:minorTickMark val="none"/>
        <c:tickLblPos val="nextTo"/>
        <c:crossAx val="36614992"/>
        <c:crosses val="autoZero"/>
        <c:auto val="0"/>
        <c:lblOffset val="100"/>
        <c:noMultiLvlLbl val="0"/>
      </c:catAx>
      <c:valAx>
        <c:axId val="3661499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807575"/>
        <c:crosses val="max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03"/>
          <c:w val="0.42"/>
          <c:h val="0.047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図５　人口動態の推移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3075"/>
          <c:w val="0.94125"/>
          <c:h val="0.82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'[1]人口動態'!$A$5:$A$33</c:f>
              <c:strCache>
                <c:ptCount val="29"/>
                <c:pt idx="0">
                  <c:v> 昭和50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 平成元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</c:strCache>
            </c:strRef>
          </c:cat>
          <c:val>
            <c:numRef>
              <c:f>'[1]人口動態'!$D$5:$D$33</c:f>
              <c:numCache>
                <c:ptCount val="29"/>
                <c:pt idx="0">
                  <c:v>250</c:v>
                </c:pt>
                <c:pt idx="1">
                  <c:v>209</c:v>
                </c:pt>
                <c:pt idx="2">
                  <c:v>222</c:v>
                </c:pt>
                <c:pt idx="3">
                  <c:v>219</c:v>
                </c:pt>
                <c:pt idx="4">
                  <c:v>223</c:v>
                </c:pt>
                <c:pt idx="5">
                  <c:v>253</c:v>
                </c:pt>
                <c:pt idx="6">
                  <c:v>232</c:v>
                </c:pt>
                <c:pt idx="7">
                  <c:v>210</c:v>
                </c:pt>
                <c:pt idx="8">
                  <c:v>239</c:v>
                </c:pt>
                <c:pt idx="9">
                  <c:v>209</c:v>
                </c:pt>
                <c:pt idx="10">
                  <c:v>212</c:v>
                </c:pt>
                <c:pt idx="11">
                  <c:v>194</c:v>
                </c:pt>
                <c:pt idx="12">
                  <c:v>179</c:v>
                </c:pt>
                <c:pt idx="13">
                  <c:v>180</c:v>
                </c:pt>
                <c:pt idx="14">
                  <c:v>140</c:v>
                </c:pt>
                <c:pt idx="15">
                  <c:v>160</c:v>
                </c:pt>
                <c:pt idx="16">
                  <c:v>119</c:v>
                </c:pt>
                <c:pt idx="17">
                  <c:v>129</c:v>
                </c:pt>
                <c:pt idx="18">
                  <c:v>157</c:v>
                </c:pt>
                <c:pt idx="19">
                  <c:v>160</c:v>
                </c:pt>
                <c:pt idx="20">
                  <c:v>136</c:v>
                </c:pt>
                <c:pt idx="21">
                  <c:v>137</c:v>
                </c:pt>
                <c:pt idx="22">
                  <c:v>142</c:v>
                </c:pt>
                <c:pt idx="23">
                  <c:v>144</c:v>
                </c:pt>
                <c:pt idx="24">
                  <c:v>158</c:v>
                </c:pt>
                <c:pt idx="25">
                  <c:v>126</c:v>
                </c:pt>
                <c:pt idx="26">
                  <c:v>140</c:v>
                </c:pt>
                <c:pt idx="27">
                  <c:v>146</c:v>
                </c:pt>
                <c:pt idx="28">
                  <c:v>157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'[1]人口動態'!$A$5:$A$33</c:f>
              <c:strCache>
                <c:ptCount val="29"/>
                <c:pt idx="0">
                  <c:v> 昭和50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 平成元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</c:strCache>
            </c:strRef>
          </c:cat>
          <c:val>
            <c:numRef>
              <c:f>'[1]人口動態'!$E$5:$E$33</c:f>
              <c:numCache>
                <c:ptCount val="29"/>
                <c:pt idx="0">
                  <c:v>152</c:v>
                </c:pt>
                <c:pt idx="1">
                  <c:v>135</c:v>
                </c:pt>
                <c:pt idx="2">
                  <c:v>149</c:v>
                </c:pt>
                <c:pt idx="3">
                  <c:v>118</c:v>
                </c:pt>
                <c:pt idx="4">
                  <c:v>146</c:v>
                </c:pt>
                <c:pt idx="5">
                  <c:v>138</c:v>
                </c:pt>
                <c:pt idx="6">
                  <c:v>133</c:v>
                </c:pt>
                <c:pt idx="7">
                  <c:v>113</c:v>
                </c:pt>
                <c:pt idx="8">
                  <c:v>121</c:v>
                </c:pt>
                <c:pt idx="9">
                  <c:v>130</c:v>
                </c:pt>
                <c:pt idx="10">
                  <c:v>126</c:v>
                </c:pt>
                <c:pt idx="11">
                  <c:v>135</c:v>
                </c:pt>
                <c:pt idx="12">
                  <c:v>139</c:v>
                </c:pt>
                <c:pt idx="13">
                  <c:v>135</c:v>
                </c:pt>
                <c:pt idx="14">
                  <c:v>139</c:v>
                </c:pt>
                <c:pt idx="15">
                  <c:v>118</c:v>
                </c:pt>
                <c:pt idx="16">
                  <c:v>148</c:v>
                </c:pt>
                <c:pt idx="17">
                  <c:v>150</c:v>
                </c:pt>
                <c:pt idx="18">
                  <c:v>161</c:v>
                </c:pt>
                <c:pt idx="19">
                  <c:v>136</c:v>
                </c:pt>
                <c:pt idx="20">
                  <c:v>137</c:v>
                </c:pt>
                <c:pt idx="21">
                  <c:v>152</c:v>
                </c:pt>
                <c:pt idx="22">
                  <c:v>151</c:v>
                </c:pt>
                <c:pt idx="23">
                  <c:v>187</c:v>
                </c:pt>
                <c:pt idx="24">
                  <c:v>174</c:v>
                </c:pt>
                <c:pt idx="25">
                  <c:v>150</c:v>
                </c:pt>
                <c:pt idx="26">
                  <c:v>159</c:v>
                </c:pt>
                <c:pt idx="27">
                  <c:v>148</c:v>
                </c:pt>
                <c:pt idx="28">
                  <c:v>128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'[1]人口動態'!$A$5:$A$33</c:f>
              <c:strCache>
                <c:ptCount val="29"/>
                <c:pt idx="0">
                  <c:v> 昭和50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 平成元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</c:strCache>
            </c:strRef>
          </c:cat>
          <c:val>
            <c:numRef>
              <c:f>'[1]人口動態'!$G$5:$G$33</c:f>
              <c:numCache>
                <c:ptCount val="29"/>
                <c:pt idx="0">
                  <c:v>419</c:v>
                </c:pt>
                <c:pt idx="1">
                  <c:v>379</c:v>
                </c:pt>
                <c:pt idx="2">
                  <c:v>524</c:v>
                </c:pt>
                <c:pt idx="3">
                  <c:v>380</c:v>
                </c:pt>
                <c:pt idx="4">
                  <c:v>385</c:v>
                </c:pt>
                <c:pt idx="5">
                  <c:v>599</c:v>
                </c:pt>
                <c:pt idx="6">
                  <c:v>355</c:v>
                </c:pt>
                <c:pt idx="7">
                  <c:v>374</c:v>
                </c:pt>
                <c:pt idx="8">
                  <c:v>397</c:v>
                </c:pt>
                <c:pt idx="9">
                  <c:v>386</c:v>
                </c:pt>
                <c:pt idx="10">
                  <c:v>406</c:v>
                </c:pt>
                <c:pt idx="11">
                  <c:v>315</c:v>
                </c:pt>
                <c:pt idx="12">
                  <c:v>351</c:v>
                </c:pt>
                <c:pt idx="13">
                  <c:v>327</c:v>
                </c:pt>
                <c:pt idx="14">
                  <c:v>394</c:v>
                </c:pt>
                <c:pt idx="15">
                  <c:v>414</c:v>
                </c:pt>
                <c:pt idx="16">
                  <c:v>376</c:v>
                </c:pt>
                <c:pt idx="17">
                  <c:v>370</c:v>
                </c:pt>
                <c:pt idx="18">
                  <c:v>443</c:v>
                </c:pt>
                <c:pt idx="19">
                  <c:v>414</c:v>
                </c:pt>
                <c:pt idx="20">
                  <c:v>438</c:v>
                </c:pt>
                <c:pt idx="21">
                  <c:v>392</c:v>
                </c:pt>
                <c:pt idx="22">
                  <c:v>501</c:v>
                </c:pt>
                <c:pt idx="23">
                  <c:v>505</c:v>
                </c:pt>
                <c:pt idx="24">
                  <c:v>498</c:v>
                </c:pt>
                <c:pt idx="25">
                  <c:v>487</c:v>
                </c:pt>
                <c:pt idx="26">
                  <c:v>569</c:v>
                </c:pt>
                <c:pt idx="27">
                  <c:v>497</c:v>
                </c:pt>
                <c:pt idx="28">
                  <c:v>552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'[1]人口動態'!$A$5:$A$33</c:f>
              <c:strCache>
                <c:ptCount val="29"/>
                <c:pt idx="0">
                  <c:v> 昭和50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 平成元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</c:strCache>
            </c:strRef>
          </c:cat>
          <c:val>
            <c:numRef>
              <c:f>'[1]人口動態'!$H$5:$H$33</c:f>
              <c:numCache>
                <c:ptCount val="29"/>
                <c:pt idx="0">
                  <c:v>405</c:v>
                </c:pt>
                <c:pt idx="1">
                  <c:v>428</c:v>
                </c:pt>
                <c:pt idx="2">
                  <c:v>387</c:v>
                </c:pt>
                <c:pt idx="3">
                  <c:v>429</c:v>
                </c:pt>
                <c:pt idx="4">
                  <c:v>401</c:v>
                </c:pt>
                <c:pt idx="5">
                  <c:v>395</c:v>
                </c:pt>
                <c:pt idx="6">
                  <c:v>361</c:v>
                </c:pt>
                <c:pt idx="7">
                  <c:v>374</c:v>
                </c:pt>
                <c:pt idx="8">
                  <c:v>336</c:v>
                </c:pt>
                <c:pt idx="9">
                  <c:v>377</c:v>
                </c:pt>
                <c:pt idx="10">
                  <c:v>302</c:v>
                </c:pt>
                <c:pt idx="11">
                  <c:v>383</c:v>
                </c:pt>
                <c:pt idx="12">
                  <c:v>381</c:v>
                </c:pt>
                <c:pt idx="13">
                  <c:v>386</c:v>
                </c:pt>
                <c:pt idx="14">
                  <c:v>326</c:v>
                </c:pt>
                <c:pt idx="15">
                  <c:v>385</c:v>
                </c:pt>
                <c:pt idx="16">
                  <c:v>410</c:v>
                </c:pt>
                <c:pt idx="17">
                  <c:v>436</c:v>
                </c:pt>
                <c:pt idx="18">
                  <c:v>428</c:v>
                </c:pt>
                <c:pt idx="19">
                  <c:v>426</c:v>
                </c:pt>
                <c:pt idx="20">
                  <c:v>494</c:v>
                </c:pt>
                <c:pt idx="21">
                  <c:v>471</c:v>
                </c:pt>
                <c:pt idx="22">
                  <c:v>430</c:v>
                </c:pt>
                <c:pt idx="23">
                  <c:v>470</c:v>
                </c:pt>
                <c:pt idx="24">
                  <c:v>538</c:v>
                </c:pt>
                <c:pt idx="25">
                  <c:v>528</c:v>
                </c:pt>
                <c:pt idx="26">
                  <c:v>529</c:v>
                </c:pt>
                <c:pt idx="27">
                  <c:v>627</c:v>
                </c:pt>
                <c:pt idx="28">
                  <c:v>538</c:v>
                </c:pt>
              </c:numCache>
            </c:numRef>
          </c:val>
          <c:smooth val="0"/>
        </c:ser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13024346"/>
        <c:crosses val="autoZero"/>
        <c:auto val="0"/>
        <c:lblOffset val="100"/>
        <c:noMultiLvlLbl val="0"/>
      </c:catAx>
      <c:valAx>
        <c:axId val="130243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6109947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0.10175</cdr:y>
    </cdr:from>
    <cdr:to>
      <cdr:x>0.961</cdr:x>
      <cdr:y>0.14825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448425" y="409575"/>
          <a:ext cx="238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0.11075</cdr:x>
      <cdr:y>0.083</cdr:y>
    </cdr:from>
    <cdr:to>
      <cdr:x>0.16825</cdr:x>
      <cdr:y>0.1295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762000" y="3333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世帯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0.09575</cdr:y>
    </cdr:from>
    <cdr:to>
      <cdr:x>0.1045</cdr:x>
      <cdr:y>0.137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04825" y="39052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人</a:t>
          </a:r>
        </a:p>
      </cdr:txBody>
    </cdr:sp>
  </cdr:relSizeAnchor>
  <cdr:relSizeAnchor xmlns:cdr="http://schemas.openxmlformats.org/drawingml/2006/chartDrawing">
    <cdr:from>
      <cdr:x>0.9525</cdr:x>
      <cdr:y>0.90625</cdr:y>
    </cdr:from>
    <cdr:to>
      <cdr:x>0.984</cdr:x>
      <cdr:y>0.9475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619875" y="37623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年</a:t>
          </a:r>
        </a:p>
      </cdr:txBody>
    </cdr:sp>
  </cdr:relSizeAnchor>
  <cdr:relSizeAnchor xmlns:cdr="http://schemas.openxmlformats.org/drawingml/2006/chartDrawing">
    <cdr:from>
      <cdr:x>0.62725</cdr:x>
      <cdr:y>0.3225</cdr:y>
    </cdr:from>
    <cdr:to>
      <cdr:x>0.68225</cdr:x>
      <cdr:y>0.36475</cdr:y>
    </cdr:to>
    <cdr:sp>
      <cdr:nvSpPr>
        <cdr:cNvPr id="3" name="Line 4"/>
        <cdr:cNvSpPr>
          <a:spLocks/>
        </cdr:cNvSpPr>
      </cdr:nvSpPr>
      <cdr:spPr>
        <a:xfrm>
          <a:off x="4352925" y="1333500"/>
          <a:ext cx="381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cdr:txBody>
    </cdr:sp>
  </cdr:relSizeAnchor>
  <cdr:relSizeAnchor xmlns:cdr="http://schemas.openxmlformats.org/drawingml/2006/chartDrawing">
    <cdr:from>
      <cdr:x>0.283</cdr:x>
      <cdr:y>0.564</cdr:y>
    </cdr:from>
    <cdr:to>
      <cdr:x>0.31775</cdr:x>
      <cdr:y>0.63325</cdr:y>
    </cdr:to>
    <cdr:sp>
      <cdr:nvSpPr>
        <cdr:cNvPr id="4" name="Line 8"/>
        <cdr:cNvSpPr>
          <a:spLocks/>
        </cdr:cNvSpPr>
      </cdr:nvSpPr>
      <cdr:spPr>
        <a:xfrm>
          <a:off x="1962150" y="2333625"/>
          <a:ext cx="2381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0.75675</cdr:y>
    </cdr:from>
    <cdr:to>
      <cdr:x>0.44925</cdr:x>
      <cdr:y>0.81425</cdr:y>
    </cdr:to>
    <cdr:sp>
      <cdr:nvSpPr>
        <cdr:cNvPr id="5" name="Line 9"/>
        <cdr:cNvSpPr>
          <a:spLocks/>
        </cdr:cNvSpPr>
      </cdr:nvSpPr>
      <cdr:spPr>
        <a:xfrm flipV="1">
          <a:off x="2876550" y="3133725"/>
          <a:ext cx="2381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cdr:txBody>
    </cdr:sp>
  </cdr:relSizeAnchor>
  <cdr:relSizeAnchor xmlns:cdr="http://schemas.openxmlformats.org/drawingml/2006/chartDrawing">
    <cdr:from>
      <cdr:x>0.74925</cdr:x>
      <cdr:y>0.4695</cdr:y>
    </cdr:from>
    <cdr:to>
      <cdr:x>0.77375</cdr:x>
      <cdr:y>0.54925</cdr:y>
    </cdr:to>
    <cdr:sp>
      <cdr:nvSpPr>
        <cdr:cNvPr id="6" name="Line 10"/>
        <cdr:cNvSpPr>
          <a:spLocks/>
        </cdr:cNvSpPr>
      </cdr:nvSpPr>
      <cdr:spPr>
        <a:xfrm rot="3300000" flipH="1">
          <a:off x="5200650" y="1943100"/>
          <a:ext cx="1714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0.28275</cdr:y>
    </cdr:from>
    <cdr:to>
      <cdr:x>0.6365</cdr:x>
      <cdr:y>0.3365</cdr:y>
    </cdr:to>
    <cdr:sp>
      <cdr:nvSpPr>
        <cdr:cNvPr id="7" name="Oval 11"/>
        <cdr:cNvSpPr>
          <a:spLocks/>
        </cdr:cNvSpPr>
      </cdr:nvSpPr>
      <cdr:spPr>
        <a:xfrm>
          <a:off x="3876675" y="1171575"/>
          <a:ext cx="542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/>
            <a:t>転入</a:t>
          </a:r>
          <a:r>
            <a:rPr lang="en-US" cap="none" sz="850" b="0" i="0" u="none" baseline="0"/>
            <a:t>
</a:t>
          </a:r>
        </a:p>
      </cdr:txBody>
    </cdr:sp>
  </cdr:relSizeAnchor>
  <cdr:relSizeAnchor xmlns:cdr="http://schemas.openxmlformats.org/drawingml/2006/chartDrawing">
    <cdr:from>
      <cdr:x>0.75675</cdr:x>
      <cdr:y>0.50725</cdr:y>
    </cdr:from>
    <cdr:to>
      <cdr:x>0.83725</cdr:x>
      <cdr:y>0.56325</cdr:y>
    </cdr:to>
    <cdr:sp>
      <cdr:nvSpPr>
        <cdr:cNvPr id="8" name="Oval 12"/>
        <cdr:cNvSpPr>
          <a:spLocks/>
        </cdr:cNvSpPr>
      </cdr:nvSpPr>
      <cdr:spPr>
        <a:xfrm>
          <a:off x="5257800" y="2105025"/>
          <a:ext cx="5619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/>
            <a:t>転出</a:t>
          </a:r>
        </a:p>
      </cdr:txBody>
    </cdr:sp>
  </cdr:relSizeAnchor>
  <cdr:relSizeAnchor xmlns:cdr="http://schemas.openxmlformats.org/drawingml/2006/chartDrawing">
    <cdr:from>
      <cdr:x>0.245</cdr:x>
      <cdr:y>0.54925</cdr:y>
    </cdr:from>
    <cdr:to>
      <cdr:x>0.31775</cdr:x>
      <cdr:y>0.6045</cdr:y>
    </cdr:to>
    <cdr:sp>
      <cdr:nvSpPr>
        <cdr:cNvPr id="9" name="Oval 13"/>
        <cdr:cNvSpPr>
          <a:spLocks/>
        </cdr:cNvSpPr>
      </cdr:nvSpPr>
      <cdr:spPr>
        <a:xfrm>
          <a:off x="1695450" y="2276475"/>
          <a:ext cx="504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/>
            <a:t>出生</a:t>
          </a:r>
        </a:p>
      </cdr:txBody>
    </cdr:sp>
  </cdr:relSizeAnchor>
  <cdr:relSizeAnchor xmlns:cdr="http://schemas.openxmlformats.org/drawingml/2006/chartDrawing">
    <cdr:from>
      <cdr:x>0.367</cdr:x>
      <cdr:y>0.79</cdr:y>
    </cdr:from>
    <cdr:to>
      <cdr:x>0.44075</cdr:x>
      <cdr:y>0.84375</cdr:y>
    </cdr:to>
    <cdr:sp>
      <cdr:nvSpPr>
        <cdr:cNvPr id="10" name="Oval 14"/>
        <cdr:cNvSpPr>
          <a:spLocks/>
        </cdr:cNvSpPr>
      </cdr:nvSpPr>
      <cdr:spPr>
        <a:xfrm>
          <a:off x="2543175" y="3276600"/>
          <a:ext cx="5143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/>
            <a:t>死亡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85725</xdr:rowOff>
    </xdr:from>
    <xdr:to>
      <xdr:col>27</xdr:col>
      <xdr:colOff>428625</xdr:colOff>
      <xdr:row>16</xdr:row>
      <xdr:rowOff>219075</xdr:rowOff>
    </xdr:to>
    <xdr:graphicFrame>
      <xdr:nvGraphicFramePr>
        <xdr:cNvPr id="1" name="Chart 2"/>
        <xdr:cNvGraphicFramePr/>
      </xdr:nvGraphicFramePr>
      <xdr:xfrm>
        <a:off x="7286625" y="85725"/>
        <a:ext cx="6962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19</xdr:row>
      <xdr:rowOff>28575</xdr:rowOff>
    </xdr:from>
    <xdr:to>
      <xdr:col>27</xdr:col>
      <xdr:colOff>419100</xdr:colOff>
      <xdr:row>35</xdr:row>
      <xdr:rowOff>219075</xdr:rowOff>
    </xdr:to>
    <xdr:graphicFrame>
      <xdr:nvGraphicFramePr>
        <xdr:cNvPr id="2" name="Chart 3"/>
        <xdr:cNvGraphicFramePr/>
      </xdr:nvGraphicFramePr>
      <xdr:xfrm>
        <a:off x="7286625" y="4743450"/>
        <a:ext cx="6953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20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動態"/>
    </sheetNames>
    <sheetDataSet>
      <sheetData sheetId="0">
        <row r="5">
          <cell r="A5" t="str">
            <v> 昭和50</v>
          </cell>
          <cell r="D5">
            <v>250</v>
          </cell>
          <cell r="E5">
            <v>152</v>
          </cell>
          <cell r="G5">
            <v>419</v>
          </cell>
          <cell r="H5">
            <v>405</v>
          </cell>
        </row>
        <row r="6">
          <cell r="A6" t="str">
            <v>     51</v>
          </cell>
          <cell r="D6">
            <v>209</v>
          </cell>
          <cell r="E6">
            <v>135</v>
          </cell>
          <cell r="G6">
            <v>379</v>
          </cell>
          <cell r="H6">
            <v>428</v>
          </cell>
        </row>
        <row r="7">
          <cell r="A7" t="str">
            <v>     52</v>
          </cell>
          <cell r="D7">
            <v>222</v>
          </cell>
          <cell r="E7">
            <v>149</v>
          </cell>
          <cell r="G7">
            <v>524</v>
          </cell>
          <cell r="H7">
            <v>387</v>
          </cell>
        </row>
        <row r="8">
          <cell r="A8" t="str">
            <v>     53</v>
          </cell>
          <cell r="D8">
            <v>219</v>
          </cell>
          <cell r="E8">
            <v>118</v>
          </cell>
          <cell r="G8">
            <v>380</v>
          </cell>
          <cell r="H8">
            <v>429</v>
          </cell>
        </row>
        <row r="9">
          <cell r="A9" t="str">
            <v>     54</v>
          </cell>
          <cell r="D9">
            <v>223</v>
          </cell>
          <cell r="E9">
            <v>146</v>
          </cell>
          <cell r="G9">
            <v>385</v>
          </cell>
          <cell r="H9">
            <v>401</v>
          </cell>
        </row>
        <row r="10">
          <cell r="A10" t="str">
            <v>     55</v>
          </cell>
          <cell r="D10">
            <v>253</v>
          </cell>
          <cell r="E10">
            <v>138</v>
          </cell>
          <cell r="G10">
            <v>599</v>
          </cell>
          <cell r="H10">
            <v>395</v>
          </cell>
        </row>
        <row r="11">
          <cell r="A11" t="str">
            <v>     56</v>
          </cell>
          <cell r="D11">
            <v>232</v>
          </cell>
          <cell r="E11">
            <v>133</v>
          </cell>
          <cell r="G11">
            <v>355</v>
          </cell>
          <cell r="H11">
            <v>361</v>
          </cell>
        </row>
        <row r="12">
          <cell r="A12" t="str">
            <v>     57</v>
          </cell>
          <cell r="D12">
            <v>210</v>
          </cell>
          <cell r="E12">
            <v>113</v>
          </cell>
          <cell r="G12">
            <v>374</v>
          </cell>
          <cell r="H12">
            <v>374</v>
          </cell>
        </row>
        <row r="13">
          <cell r="A13" t="str">
            <v>     58</v>
          </cell>
          <cell r="D13">
            <v>239</v>
          </cell>
          <cell r="E13">
            <v>121</v>
          </cell>
          <cell r="G13">
            <v>397</v>
          </cell>
          <cell r="H13">
            <v>336</v>
          </cell>
        </row>
        <row r="14">
          <cell r="A14" t="str">
            <v>     59</v>
          </cell>
          <cell r="D14">
            <v>209</v>
          </cell>
          <cell r="E14">
            <v>130</v>
          </cell>
          <cell r="G14">
            <v>386</v>
          </cell>
          <cell r="H14">
            <v>377</v>
          </cell>
        </row>
        <row r="15">
          <cell r="A15" t="str">
            <v>     60</v>
          </cell>
          <cell r="D15">
            <v>212</v>
          </cell>
          <cell r="E15">
            <v>126</v>
          </cell>
          <cell r="G15">
            <v>406</v>
          </cell>
          <cell r="H15">
            <v>302</v>
          </cell>
        </row>
        <row r="16">
          <cell r="A16" t="str">
            <v>     61</v>
          </cell>
          <cell r="D16">
            <v>194</v>
          </cell>
          <cell r="E16">
            <v>135</v>
          </cell>
          <cell r="G16">
            <v>315</v>
          </cell>
          <cell r="H16">
            <v>383</v>
          </cell>
        </row>
        <row r="17">
          <cell r="A17" t="str">
            <v>     62</v>
          </cell>
          <cell r="D17">
            <v>179</v>
          </cell>
          <cell r="E17">
            <v>139</v>
          </cell>
          <cell r="G17">
            <v>351</v>
          </cell>
          <cell r="H17">
            <v>381</v>
          </cell>
        </row>
        <row r="18">
          <cell r="A18" t="str">
            <v>     63</v>
          </cell>
          <cell r="D18">
            <v>180</v>
          </cell>
          <cell r="E18">
            <v>135</v>
          </cell>
          <cell r="G18">
            <v>327</v>
          </cell>
          <cell r="H18">
            <v>386</v>
          </cell>
        </row>
        <row r="19">
          <cell r="A19" t="str">
            <v> 平成元</v>
          </cell>
          <cell r="D19">
            <v>140</v>
          </cell>
          <cell r="E19">
            <v>139</v>
          </cell>
          <cell r="G19">
            <v>394</v>
          </cell>
          <cell r="H19">
            <v>326</v>
          </cell>
        </row>
        <row r="20">
          <cell r="A20" t="str">
            <v>      2</v>
          </cell>
          <cell r="D20">
            <v>160</v>
          </cell>
          <cell r="E20">
            <v>118</v>
          </cell>
          <cell r="G20">
            <v>414</v>
          </cell>
          <cell r="H20">
            <v>385</v>
          </cell>
        </row>
        <row r="21">
          <cell r="A21" t="str">
            <v>      3</v>
          </cell>
          <cell r="D21">
            <v>119</v>
          </cell>
          <cell r="E21">
            <v>148</v>
          </cell>
          <cell r="G21">
            <v>376</v>
          </cell>
          <cell r="H21">
            <v>410</v>
          </cell>
        </row>
        <row r="22">
          <cell r="A22" t="str">
            <v>      4</v>
          </cell>
          <cell r="D22">
            <v>129</v>
          </cell>
          <cell r="E22">
            <v>150</v>
          </cell>
          <cell r="G22">
            <v>370</v>
          </cell>
          <cell r="H22">
            <v>436</v>
          </cell>
        </row>
        <row r="23">
          <cell r="A23" t="str">
            <v>      5</v>
          </cell>
          <cell r="D23">
            <v>157</v>
          </cell>
          <cell r="E23">
            <v>161</v>
          </cell>
          <cell r="G23">
            <v>443</v>
          </cell>
          <cell r="H23">
            <v>428</v>
          </cell>
        </row>
        <row r="24">
          <cell r="A24" t="str">
            <v>      6</v>
          </cell>
          <cell r="D24">
            <v>160</v>
          </cell>
          <cell r="E24">
            <v>136</v>
          </cell>
          <cell r="G24">
            <v>414</v>
          </cell>
          <cell r="H24">
            <v>426</v>
          </cell>
        </row>
        <row r="25">
          <cell r="A25" t="str">
            <v>      7</v>
          </cell>
          <cell r="D25">
            <v>136</v>
          </cell>
          <cell r="E25">
            <v>137</v>
          </cell>
          <cell r="G25">
            <v>438</v>
          </cell>
          <cell r="H25">
            <v>494</v>
          </cell>
        </row>
        <row r="26">
          <cell r="A26" t="str">
            <v>      8</v>
          </cell>
          <cell r="D26">
            <v>137</v>
          </cell>
          <cell r="E26">
            <v>152</v>
          </cell>
          <cell r="G26">
            <v>392</v>
          </cell>
          <cell r="H26">
            <v>471</v>
          </cell>
        </row>
        <row r="27">
          <cell r="A27" t="str">
            <v>      9</v>
          </cell>
          <cell r="D27">
            <v>142</v>
          </cell>
          <cell r="E27">
            <v>151</v>
          </cell>
          <cell r="G27">
            <v>501</v>
          </cell>
          <cell r="H27">
            <v>430</v>
          </cell>
        </row>
        <row r="28">
          <cell r="A28" t="str">
            <v>     10</v>
          </cell>
          <cell r="D28">
            <v>144</v>
          </cell>
          <cell r="E28">
            <v>187</v>
          </cell>
          <cell r="G28">
            <v>505</v>
          </cell>
          <cell r="H28">
            <v>470</v>
          </cell>
        </row>
        <row r="29">
          <cell r="A29" t="str">
            <v>     11</v>
          </cell>
          <cell r="D29">
            <v>158</v>
          </cell>
          <cell r="E29">
            <v>174</v>
          </cell>
          <cell r="G29">
            <v>498</v>
          </cell>
          <cell r="H29">
            <v>538</v>
          </cell>
        </row>
        <row r="30">
          <cell r="A30" t="str">
            <v>     12</v>
          </cell>
          <cell r="D30">
            <v>126</v>
          </cell>
          <cell r="E30">
            <v>150</v>
          </cell>
          <cell r="G30">
            <v>487</v>
          </cell>
          <cell r="H30">
            <v>528</v>
          </cell>
        </row>
        <row r="31">
          <cell r="A31" t="str">
            <v>     13</v>
          </cell>
          <cell r="D31">
            <v>140</v>
          </cell>
          <cell r="E31">
            <v>159</v>
          </cell>
          <cell r="G31">
            <v>569</v>
          </cell>
          <cell r="H31">
            <v>529</v>
          </cell>
        </row>
        <row r="32">
          <cell r="A32" t="str">
            <v>     14</v>
          </cell>
          <cell r="D32">
            <v>146</v>
          </cell>
          <cell r="E32">
            <v>148</v>
          </cell>
          <cell r="G32">
            <v>497</v>
          </cell>
          <cell r="H32">
            <v>627</v>
          </cell>
        </row>
        <row r="33">
          <cell r="A33" t="str">
            <v>     15</v>
          </cell>
          <cell r="D33">
            <v>157</v>
          </cell>
          <cell r="E33">
            <v>128</v>
          </cell>
          <cell r="G33">
            <v>552</v>
          </cell>
          <cell r="H33">
            <v>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M1">
      <selection activeCell="AD14" sqref="AD14"/>
    </sheetView>
  </sheetViews>
  <sheetFormatPr defaultColWidth="9.00390625" defaultRowHeight="21" customHeight="1"/>
  <cols>
    <col min="1" max="1" width="1.875" style="6" customWidth="1"/>
    <col min="2" max="2" width="6.875" style="6" customWidth="1"/>
    <col min="3" max="3" width="7.75390625" style="8" customWidth="1"/>
    <col min="4" max="4" width="8.75390625" style="8" customWidth="1"/>
    <col min="5" max="5" width="8.75390625" style="8" hidden="1" customWidth="1"/>
    <col min="6" max="7" width="8.75390625" style="8" customWidth="1"/>
    <col min="8" max="8" width="8.75390625" style="8" hidden="1" customWidth="1"/>
    <col min="9" max="13" width="8.75390625" style="8" customWidth="1"/>
    <col min="14" max="14" width="8.75390625" style="8" hidden="1" customWidth="1"/>
    <col min="15" max="15" width="8.75390625" style="8" customWidth="1"/>
    <col min="16" max="16" width="6.75390625" style="8" hidden="1" customWidth="1"/>
    <col min="17" max="17" width="6.00390625" style="8" hidden="1" customWidth="1"/>
    <col min="18" max="18" width="7.25390625" style="8" customWidth="1"/>
    <col min="19" max="26" width="9.125" style="8" customWidth="1"/>
    <col min="27" max="30" width="5.875" style="8" customWidth="1"/>
    <col min="31" max="31" width="5.875" style="8" hidden="1" customWidth="1"/>
    <col min="32" max="35" width="0" style="8" hidden="1" customWidth="1"/>
    <col min="36" max="16384" width="9.125" style="8" customWidth="1"/>
  </cols>
  <sheetData>
    <row r="1" spans="2:3" ht="19.5" customHeight="1">
      <c r="B1" s="7" t="s">
        <v>109</v>
      </c>
      <c r="C1" s="7"/>
    </row>
    <row r="2" ht="19.5" customHeight="1">
      <c r="O2" s="9" t="s">
        <v>26</v>
      </c>
    </row>
    <row r="3" spans="2:17" ht="19.5" customHeight="1">
      <c r="B3" s="75" t="s">
        <v>67</v>
      </c>
      <c r="C3" s="76"/>
      <c r="D3" s="24" t="s">
        <v>0</v>
      </c>
      <c r="E3" s="24"/>
      <c r="F3" s="24"/>
      <c r="G3" s="24" t="s">
        <v>1</v>
      </c>
      <c r="H3" s="24"/>
      <c r="I3" s="24"/>
      <c r="J3" s="24"/>
      <c r="K3" s="24"/>
      <c r="L3" s="24"/>
      <c r="M3" s="83" t="s">
        <v>111</v>
      </c>
      <c r="N3" s="20" t="s">
        <v>2</v>
      </c>
      <c r="O3" s="81" t="s">
        <v>27</v>
      </c>
      <c r="P3" s="10" t="s">
        <v>3</v>
      </c>
      <c r="Q3" s="11"/>
    </row>
    <row r="4" spans="2:34" s="6" customFormat="1" ht="24.75" customHeight="1">
      <c r="B4" s="77"/>
      <c r="C4" s="78"/>
      <c r="D4" s="21" t="s">
        <v>4</v>
      </c>
      <c r="E4" s="21" t="s">
        <v>5</v>
      </c>
      <c r="F4" s="21" t="s">
        <v>6</v>
      </c>
      <c r="G4" s="21" t="s">
        <v>7</v>
      </c>
      <c r="H4" s="21" t="s">
        <v>5</v>
      </c>
      <c r="I4" s="21" t="s">
        <v>6</v>
      </c>
      <c r="J4" s="21" t="s">
        <v>8</v>
      </c>
      <c r="K4" s="21" t="s">
        <v>9</v>
      </c>
      <c r="L4" s="21" t="s">
        <v>10</v>
      </c>
      <c r="M4" s="84"/>
      <c r="N4" s="21" t="s">
        <v>11</v>
      </c>
      <c r="O4" s="82"/>
      <c r="P4" s="12" t="s">
        <v>12</v>
      </c>
      <c r="Q4" s="13"/>
      <c r="AF4" s="8"/>
      <c r="AG4" s="21" t="s">
        <v>4</v>
      </c>
      <c r="AH4" s="48" t="s">
        <v>112</v>
      </c>
    </row>
    <row r="5" spans="1:34" s="17" customFormat="1" ht="15" customHeight="1">
      <c r="A5" s="14"/>
      <c r="B5" s="79"/>
      <c r="C5" s="80"/>
      <c r="D5" s="22" t="s">
        <v>13</v>
      </c>
      <c r="E5" s="22" t="s">
        <v>14</v>
      </c>
      <c r="F5" s="22" t="s">
        <v>15</v>
      </c>
      <c r="G5" s="22" t="s">
        <v>16</v>
      </c>
      <c r="H5" s="22" t="s">
        <v>17</v>
      </c>
      <c r="I5" s="22" t="s">
        <v>15</v>
      </c>
      <c r="J5" s="22" t="s">
        <v>16</v>
      </c>
      <c r="K5" s="22" t="s">
        <v>16</v>
      </c>
      <c r="L5" s="22" t="s">
        <v>28</v>
      </c>
      <c r="M5" s="22" t="s">
        <v>16</v>
      </c>
      <c r="N5" s="22" t="s">
        <v>18</v>
      </c>
      <c r="O5" s="23" t="s">
        <v>29</v>
      </c>
      <c r="P5" s="16" t="s">
        <v>19</v>
      </c>
      <c r="Q5" s="15"/>
      <c r="AF5" s="28" t="s">
        <v>56</v>
      </c>
      <c r="AG5" s="36">
        <v>2501</v>
      </c>
      <c r="AH5" s="40">
        <v>6.187924830067973</v>
      </c>
    </row>
    <row r="6" spans="2:34" s="1" customFormat="1" ht="19.5" customHeight="1">
      <c r="B6" s="25">
        <v>1930</v>
      </c>
      <c r="C6" s="26" t="s">
        <v>30</v>
      </c>
      <c r="D6" s="30">
        <v>2008</v>
      </c>
      <c r="E6" s="31"/>
      <c r="F6" s="32" t="s">
        <v>20</v>
      </c>
      <c r="G6" s="33">
        <f aca="true" t="shared" si="0" ref="G6:G34">SUM(J6:K6)</f>
        <v>11798</v>
      </c>
      <c r="H6" s="31"/>
      <c r="I6" s="32" t="s">
        <v>20</v>
      </c>
      <c r="J6" s="33">
        <v>5876</v>
      </c>
      <c r="K6" s="33">
        <v>5922</v>
      </c>
      <c r="L6" s="34">
        <f aca="true" t="shared" si="1" ref="L6:L34">J6/K6</f>
        <v>0.9922323539344816</v>
      </c>
      <c r="M6" s="34">
        <f aca="true" t="shared" si="2" ref="M6:M34">G6/D6</f>
        <v>5.875498007968128</v>
      </c>
      <c r="N6" s="34"/>
      <c r="O6" s="35">
        <v>374</v>
      </c>
      <c r="P6" s="3">
        <f aca="true" t="shared" si="3" ref="P6:P29">G6-(J6+K6)</f>
        <v>0</v>
      </c>
      <c r="Q6" s="2"/>
      <c r="AF6" s="28" t="s">
        <v>57</v>
      </c>
      <c r="AG6" s="36">
        <v>2586</v>
      </c>
      <c r="AH6" s="40">
        <v>5.434261407579273</v>
      </c>
    </row>
    <row r="7" spans="2:34" s="1" customFormat="1" ht="19.5" customHeight="1">
      <c r="B7" s="27">
        <v>1935</v>
      </c>
      <c r="C7" s="28" t="s">
        <v>31</v>
      </c>
      <c r="D7" s="36">
        <v>2078</v>
      </c>
      <c r="E7" s="37">
        <f aca="true" t="shared" si="4" ref="E7:E34">D7-D6</f>
        <v>70</v>
      </c>
      <c r="F7" s="38">
        <f aca="true" t="shared" si="5" ref="F7:F34">ROUND(E7/D7*100,1)</f>
        <v>3.4</v>
      </c>
      <c r="G7" s="39">
        <f t="shared" si="0"/>
        <v>12322</v>
      </c>
      <c r="H7" s="37">
        <f aca="true" t="shared" si="6" ref="H7:H34">G7-G6</f>
        <v>524</v>
      </c>
      <c r="I7" s="38">
        <f aca="true" t="shared" si="7" ref="I7:I34">ROUND(H7/G7*100,1)</f>
        <v>4.3</v>
      </c>
      <c r="J7" s="39">
        <v>6084</v>
      </c>
      <c r="K7" s="39">
        <v>6238</v>
      </c>
      <c r="L7" s="40">
        <f t="shared" si="1"/>
        <v>0.9753126001923693</v>
      </c>
      <c r="M7" s="40">
        <f t="shared" si="2"/>
        <v>5.929740134744947</v>
      </c>
      <c r="N7" s="40"/>
      <c r="O7" s="41">
        <v>390</v>
      </c>
      <c r="P7" s="3">
        <f t="shared" si="3"/>
        <v>0</v>
      </c>
      <c r="Q7" s="2"/>
      <c r="AF7" s="28" t="s">
        <v>58</v>
      </c>
      <c r="AG7" s="36">
        <v>2805</v>
      </c>
      <c r="AH7" s="40">
        <v>5.046702317290553</v>
      </c>
    </row>
    <row r="8" spans="2:34" s="1" customFormat="1" ht="19.5" customHeight="1">
      <c r="B8" s="27">
        <v>1947</v>
      </c>
      <c r="C8" s="28" t="s">
        <v>32</v>
      </c>
      <c r="D8" s="36">
        <v>2629</v>
      </c>
      <c r="E8" s="37">
        <f t="shared" si="4"/>
        <v>551</v>
      </c>
      <c r="F8" s="38">
        <f t="shared" si="5"/>
        <v>21</v>
      </c>
      <c r="G8" s="39">
        <f t="shared" si="0"/>
        <v>15814</v>
      </c>
      <c r="H8" s="37">
        <f t="shared" si="6"/>
        <v>3492</v>
      </c>
      <c r="I8" s="38">
        <f t="shared" si="7"/>
        <v>22.1</v>
      </c>
      <c r="J8" s="39">
        <v>7663</v>
      </c>
      <c r="K8" s="39">
        <v>8151</v>
      </c>
      <c r="L8" s="40">
        <f t="shared" si="1"/>
        <v>0.9401300453932033</v>
      </c>
      <c r="M8" s="40">
        <f t="shared" si="2"/>
        <v>6.0152149106124</v>
      </c>
      <c r="N8" s="40"/>
      <c r="O8" s="41">
        <v>501</v>
      </c>
      <c r="P8" s="3">
        <f t="shared" si="3"/>
        <v>0</v>
      </c>
      <c r="Q8" s="2"/>
      <c r="AF8" s="28" t="s">
        <v>59</v>
      </c>
      <c r="AG8" s="36">
        <v>3146</v>
      </c>
      <c r="AH8" s="40">
        <v>4.917355371900826</v>
      </c>
    </row>
    <row r="9" spans="2:34" s="1" customFormat="1" ht="19.5" customHeight="1">
      <c r="B9" s="27">
        <v>1950</v>
      </c>
      <c r="C9" s="28" t="s">
        <v>33</v>
      </c>
      <c r="D9" s="36">
        <v>2552</v>
      </c>
      <c r="E9" s="37">
        <f t="shared" si="4"/>
        <v>-77</v>
      </c>
      <c r="F9" s="38">
        <f t="shared" si="5"/>
        <v>-3</v>
      </c>
      <c r="G9" s="39">
        <f t="shared" si="0"/>
        <v>15785</v>
      </c>
      <c r="H9" s="37">
        <f t="shared" si="6"/>
        <v>-29</v>
      </c>
      <c r="I9" s="38">
        <f t="shared" si="7"/>
        <v>-0.2</v>
      </c>
      <c r="J9" s="39">
        <v>7678</v>
      </c>
      <c r="K9" s="39">
        <v>8107</v>
      </c>
      <c r="L9" s="40">
        <f t="shared" si="1"/>
        <v>0.9470827679782904</v>
      </c>
      <c r="M9" s="40">
        <f t="shared" si="2"/>
        <v>6.185344827586207</v>
      </c>
      <c r="N9" s="40"/>
      <c r="O9" s="41">
        <v>500</v>
      </c>
      <c r="P9" s="5">
        <f t="shared" si="3"/>
        <v>0</v>
      </c>
      <c r="Q9" s="4"/>
      <c r="AF9" s="28" t="s">
        <v>60</v>
      </c>
      <c r="AG9" s="36">
        <v>3297</v>
      </c>
      <c r="AH9" s="40">
        <v>4.73066424021838</v>
      </c>
    </row>
    <row r="10" spans="2:34" s="1" customFormat="1" ht="19.5" customHeight="1">
      <c r="B10" s="27">
        <v>1955</v>
      </c>
      <c r="C10" s="28" t="s">
        <v>21</v>
      </c>
      <c r="D10" s="36">
        <v>2501</v>
      </c>
      <c r="E10" s="37">
        <f t="shared" si="4"/>
        <v>-51</v>
      </c>
      <c r="F10" s="38">
        <f t="shared" si="5"/>
        <v>-2</v>
      </c>
      <c r="G10" s="39">
        <f t="shared" si="0"/>
        <v>15476</v>
      </c>
      <c r="H10" s="37">
        <f t="shared" si="6"/>
        <v>-309</v>
      </c>
      <c r="I10" s="38">
        <f t="shared" si="7"/>
        <v>-2</v>
      </c>
      <c r="J10" s="39">
        <v>7496</v>
      </c>
      <c r="K10" s="39">
        <v>7980</v>
      </c>
      <c r="L10" s="40">
        <f t="shared" si="1"/>
        <v>0.9393483709273183</v>
      </c>
      <c r="M10" s="40">
        <f t="shared" si="2"/>
        <v>6.187924830067973</v>
      </c>
      <c r="N10" s="40">
        <v>31.77</v>
      </c>
      <c r="O10" s="41">
        <f aca="true" t="shared" si="8" ref="O10:O15">G10/N10</f>
        <v>487.1262197041234</v>
      </c>
      <c r="P10" s="3">
        <f t="shared" si="3"/>
        <v>0</v>
      </c>
      <c r="Q10" s="2" t="s">
        <v>22</v>
      </c>
      <c r="AF10" s="28" t="s">
        <v>61</v>
      </c>
      <c r="AG10" s="36">
        <v>3469</v>
      </c>
      <c r="AH10" s="40">
        <v>4.443067166330355</v>
      </c>
    </row>
    <row r="11" spans="2:34" s="1" customFormat="1" ht="19.5" customHeight="1">
      <c r="B11" s="27">
        <v>1960</v>
      </c>
      <c r="C11" s="28" t="s">
        <v>34</v>
      </c>
      <c r="D11" s="36">
        <v>2519</v>
      </c>
      <c r="E11" s="37">
        <f t="shared" si="4"/>
        <v>18</v>
      </c>
      <c r="F11" s="38">
        <f t="shared" si="5"/>
        <v>0.7</v>
      </c>
      <c r="G11" s="39">
        <f t="shared" si="0"/>
        <v>14810</v>
      </c>
      <c r="H11" s="37">
        <f t="shared" si="6"/>
        <v>-666</v>
      </c>
      <c r="I11" s="38">
        <f t="shared" si="7"/>
        <v>-4.5</v>
      </c>
      <c r="J11" s="39">
        <v>7206</v>
      </c>
      <c r="K11" s="39">
        <v>7604</v>
      </c>
      <c r="L11" s="40">
        <f t="shared" si="1"/>
        <v>0.9476591267753813</v>
      </c>
      <c r="M11" s="40">
        <f t="shared" si="2"/>
        <v>5.879317189360857</v>
      </c>
      <c r="N11" s="40">
        <v>31.75</v>
      </c>
      <c r="O11" s="41">
        <f t="shared" si="8"/>
        <v>466.45669291338584</v>
      </c>
      <c r="P11" s="3">
        <f t="shared" si="3"/>
        <v>0</v>
      </c>
      <c r="Q11" s="2"/>
      <c r="AF11" s="28" t="s">
        <v>62</v>
      </c>
      <c r="AG11" s="36">
        <v>3637</v>
      </c>
      <c r="AH11" s="40">
        <v>4.193566125927963</v>
      </c>
    </row>
    <row r="12" spans="2:34" s="1" customFormat="1" ht="19.5" customHeight="1">
      <c r="B12" s="27">
        <f>ROW()+1953</f>
        <v>1965</v>
      </c>
      <c r="C12" s="28" t="s">
        <v>35</v>
      </c>
      <c r="D12" s="36">
        <v>2586</v>
      </c>
      <c r="E12" s="37">
        <f t="shared" si="4"/>
        <v>67</v>
      </c>
      <c r="F12" s="38">
        <f t="shared" si="5"/>
        <v>2.6</v>
      </c>
      <c r="G12" s="39">
        <f t="shared" si="0"/>
        <v>14053</v>
      </c>
      <c r="H12" s="37">
        <f t="shared" si="6"/>
        <v>-757</v>
      </c>
      <c r="I12" s="38">
        <f t="shared" si="7"/>
        <v>-5.4</v>
      </c>
      <c r="J12" s="39">
        <v>6917</v>
      </c>
      <c r="K12" s="39">
        <v>7136</v>
      </c>
      <c r="L12" s="40">
        <f t="shared" si="1"/>
        <v>0.969310538116592</v>
      </c>
      <c r="M12" s="40">
        <f t="shared" si="2"/>
        <v>5.434261407579273</v>
      </c>
      <c r="N12" s="40">
        <v>31.73</v>
      </c>
      <c r="O12" s="41">
        <f t="shared" si="8"/>
        <v>442.8931610463284</v>
      </c>
      <c r="P12" s="3">
        <f t="shared" si="3"/>
        <v>0</v>
      </c>
      <c r="Q12" s="2"/>
      <c r="AF12" s="28" t="s">
        <v>63</v>
      </c>
      <c r="AG12" s="36">
        <v>3726</v>
      </c>
      <c r="AH12" s="40">
        <v>4.099033816425121</v>
      </c>
    </row>
    <row r="13" spans="2:34" s="1" customFormat="1" ht="19.5" customHeight="1">
      <c r="B13" s="27">
        <f>ROW()+1957</f>
        <v>1970</v>
      </c>
      <c r="C13" s="28" t="s">
        <v>36</v>
      </c>
      <c r="D13" s="36">
        <v>2635</v>
      </c>
      <c r="E13" s="37">
        <f t="shared" si="4"/>
        <v>49</v>
      </c>
      <c r="F13" s="38">
        <f t="shared" si="5"/>
        <v>1.9</v>
      </c>
      <c r="G13" s="39">
        <f t="shared" si="0"/>
        <v>13640</v>
      </c>
      <c r="H13" s="37">
        <f t="shared" si="6"/>
        <v>-413</v>
      </c>
      <c r="I13" s="38">
        <f t="shared" si="7"/>
        <v>-3</v>
      </c>
      <c r="J13" s="39">
        <v>6802</v>
      </c>
      <c r="K13" s="39">
        <v>6838</v>
      </c>
      <c r="L13" s="40">
        <f t="shared" si="1"/>
        <v>0.9947353027200936</v>
      </c>
      <c r="M13" s="40">
        <f t="shared" si="2"/>
        <v>5.176470588235294</v>
      </c>
      <c r="N13" s="40">
        <v>31.73</v>
      </c>
      <c r="O13" s="41">
        <f t="shared" si="8"/>
        <v>429.87708792940435</v>
      </c>
      <c r="P13" s="3">
        <f t="shared" si="3"/>
        <v>0</v>
      </c>
      <c r="Q13" s="2"/>
      <c r="AF13" s="28" t="s">
        <v>64</v>
      </c>
      <c r="AG13" s="36">
        <v>3751</v>
      </c>
      <c r="AH13" s="40">
        <v>4.036523593708345</v>
      </c>
    </row>
    <row r="14" spans="2:34" s="1" customFormat="1" ht="19.5" customHeight="1">
      <c r="B14" s="27">
        <v>1975</v>
      </c>
      <c r="C14" s="28" t="s">
        <v>37</v>
      </c>
      <c r="D14" s="36">
        <v>2805</v>
      </c>
      <c r="E14" s="37">
        <f t="shared" si="4"/>
        <v>170</v>
      </c>
      <c r="F14" s="38">
        <f t="shared" si="5"/>
        <v>6.1</v>
      </c>
      <c r="G14" s="39">
        <f t="shared" si="0"/>
        <v>14156</v>
      </c>
      <c r="H14" s="37">
        <f t="shared" si="6"/>
        <v>516</v>
      </c>
      <c r="I14" s="38">
        <f t="shared" si="7"/>
        <v>3.6</v>
      </c>
      <c r="J14" s="39">
        <v>7067</v>
      </c>
      <c r="K14" s="39">
        <v>7089</v>
      </c>
      <c r="L14" s="40">
        <f t="shared" si="1"/>
        <v>0.9968966003667654</v>
      </c>
      <c r="M14" s="40">
        <f t="shared" si="2"/>
        <v>5.046702317290553</v>
      </c>
      <c r="N14" s="40">
        <v>31.85</v>
      </c>
      <c r="O14" s="41">
        <f t="shared" si="8"/>
        <v>444.458398744113</v>
      </c>
      <c r="P14" s="3">
        <f t="shared" si="3"/>
        <v>0</v>
      </c>
      <c r="Q14" s="2"/>
      <c r="AF14" s="19" t="s">
        <v>66</v>
      </c>
      <c r="AG14" s="42">
        <v>3815</v>
      </c>
      <c r="AH14" s="46">
        <v>3.980078636959371</v>
      </c>
    </row>
    <row r="15" spans="2:17" s="1" customFormat="1" ht="19.5" customHeight="1">
      <c r="B15" s="27">
        <v>1980</v>
      </c>
      <c r="C15" s="28" t="s">
        <v>38</v>
      </c>
      <c r="D15" s="36">
        <v>2987</v>
      </c>
      <c r="E15" s="37">
        <f t="shared" si="4"/>
        <v>182</v>
      </c>
      <c r="F15" s="38">
        <f t="shared" si="5"/>
        <v>6.1</v>
      </c>
      <c r="G15" s="39">
        <f t="shared" si="0"/>
        <v>14823</v>
      </c>
      <c r="H15" s="37">
        <f t="shared" si="6"/>
        <v>667</v>
      </c>
      <c r="I15" s="38">
        <f t="shared" si="7"/>
        <v>4.5</v>
      </c>
      <c r="J15" s="39">
        <v>7436</v>
      </c>
      <c r="K15" s="39">
        <v>7387</v>
      </c>
      <c r="L15" s="40">
        <f t="shared" si="1"/>
        <v>1.0066332746717206</v>
      </c>
      <c r="M15" s="40">
        <f t="shared" si="2"/>
        <v>4.962504184800803</v>
      </c>
      <c r="N15" s="40">
        <v>31.85</v>
      </c>
      <c r="O15" s="41">
        <f t="shared" si="8"/>
        <v>465.40031397174255</v>
      </c>
      <c r="P15" s="3">
        <f t="shared" si="3"/>
        <v>0</v>
      </c>
      <c r="Q15" s="2"/>
    </row>
    <row r="16" spans="2:17" s="1" customFormat="1" ht="19.5" customHeight="1">
      <c r="B16" s="27">
        <v>1985</v>
      </c>
      <c r="C16" s="28" t="s">
        <v>39</v>
      </c>
      <c r="D16" s="36">
        <v>3146</v>
      </c>
      <c r="E16" s="37">
        <f t="shared" si="4"/>
        <v>159</v>
      </c>
      <c r="F16" s="38">
        <f t="shared" si="5"/>
        <v>5.1</v>
      </c>
      <c r="G16" s="39">
        <f t="shared" si="0"/>
        <v>15470</v>
      </c>
      <c r="H16" s="37">
        <f t="shared" si="6"/>
        <v>647</v>
      </c>
      <c r="I16" s="38">
        <f t="shared" si="7"/>
        <v>4.2</v>
      </c>
      <c r="J16" s="39">
        <v>7789</v>
      </c>
      <c r="K16" s="39">
        <v>7681</v>
      </c>
      <c r="L16" s="40">
        <f t="shared" si="1"/>
        <v>1.0140606691837</v>
      </c>
      <c r="M16" s="40">
        <f t="shared" si="2"/>
        <v>4.917355371900826</v>
      </c>
      <c r="N16" s="40">
        <v>31.85</v>
      </c>
      <c r="O16" s="41">
        <v>485.6</v>
      </c>
      <c r="P16" s="3">
        <f t="shared" si="3"/>
        <v>0</v>
      </c>
      <c r="Q16" s="2"/>
    </row>
    <row r="17" spans="1:17" s="1" customFormat="1" ht="19.5" customHeight="1">
      <c r="A17" s="1" t="s">
        <v>23</v>
      </c>
      <c r="B17" s="27">
        <v>1986</v>
      </c>
      <c r="C17" s="28" t="s">
        <v>40</v>
      </c>
      <c r="D17" s="36">
        <v>3168</v>
      </c>
      <c r="E17" s="37">
        <f t="shared" si="4"/>
        <v>22</v>
      </c>
      <c r="F17" s="38">
        <f t="shared" si="5"/>
        <v>0.7</v>
      </c>
      <c r="G17" s="39">
        <f t="shared" si="0"/>
        <v>15461</v>
      </c>
      <c r="H17" s="37">
        <f t="shared" si="6"/>
        <v>-9</v>
      </c>
      <c r="I17" s="38">
        <f t="shared" si="7"/>
        <v>-0.1</v>
      </c>
      <c r="J17" s="39">
        <v>7801</v>
      </c>
      <c r="K17" s="39">
        <v>7660</v>
      </c>
      <c r="L17" s="40">
        <f t="shared" si="1"/>
        <v>1.018407310704961</v>
      </c>
      <c r="M17" s="40">
        <f t="shared" si="2"/>
        <v>4.880366161616162</v>
      </c>
      <c r="N17" s="40">
        <v>31.85</v>
      </c>
      <c r="O17" s="41">
        <v>485.3</v>
      </c>
      <c r="P17" s="3">
        <f t="shared" si="3"/>
        <v>0</v>
      </c>
      <c r="Q17" s="2"/>
    </row>
    <row r="18" spans="1:17" s="1" customFormat="1" ht="19.5" customHeight="1">
      <c r="A18" s="1" t="s">
        <v>23</v>
      </c>
      <c r="B18" s="27">
        <v>1987</v>
      </c>
      <c r="C18" s="28" t="s">
        <v>41</v>
      </c>
      <c r="D18" s="36">
        <v>3186</v>
      </c>
      <c r="E18" s="37">
        <f t="shared" si="4"/>
        <v>18</v>
      </c>
      <c r="F18" s="38">
        <f t="shared" si="5"/>
        <v>0.6</v>
      </c>
      <c r="G18" s="39">
        <f t="shared" si="0"/>
        <v>15471</v>
      </c>
      <c r="H18" s="37">
        <f t="shared" si="6"/>
        <v>10</v>
      </c>
      <c r="I18" s="38">
        <f t="shared" si="7"/>
        <v>0.1</v>
      </c>
      <c r="J18" s="39">
        <v>7792</v>
      </c>
      <c r="K18" s="39">
        <v>7679</v>
      </c>
      <c r="L18" s="40">
        <f t="shared" si="1"/>
        <v>1.0147154577418935</v>
      </c>
      <c r="M18" s="40">
        <f t="shared" si="2"/>
        <v>4.8559322033898304</v>
      </c>
      <c r="N18" s="40">
        <v>31.85</v>
      </c>
      <c r="O18" s="41">
        <v>485.6</v>
      </c>
      <c r="P18" s="3">
        <f t="shared" si="3"/>
        <v>0</v>
      </c>
      <c r="Q18" s="2"/>
    </row>
    <row r="19" spans="1:17" s="1" customFormat="1" ht="19.5" customHeight="1">
      <c r="A19" s="1" t="s">
        <v>23</v>
      </c>
      <c r="B19" s="27">
        <v>1988</v>
      </c>
      <c r="C19" s="28" t="s">
        <v>42</v>
      </c>
      <c r="D19" s="36">
        <v>3207</v>
      </c>
      <c r="E19" s="37">
        <f t="shared" si="4"/>
        <v>21</v>
      </c>
      <c r="F19" s="38">
        <f t="shared" si="5"/>
        <v>0.7</v>
      </c>
      <c r="G19" s="39">
        <f t="shared" si="0"/>
        <v>15457</v>
      </c>
      <c r="H19" s="37">
        <f t="shared" si="6"/>
        <v>-14</v>
      </c>
      <c r="I19" s="38">
        <f t="shared" si="7"/>
        <v>-0.1</v>
      </c>
      <c r="J19" s="39">
        <v>7787</v>
      </c>
      <c r="K19" s="39">
        <v>7670</v>
      </c>
      <c r="L19" s="40">
        <f t="shared" si="1"/>
        <v>1.0152542372881357</v>
      </c>
      <c r="M19" s="40">
        <f t="shared" si="2"/>
        <v>4.819769254755223</v>
      </c>
      <c r="N19" s="40">
        <v>31.85</v>
      </c>
      <c r="O19" s="41">
        <v>485.2</v>
      </c>
      <c r="P19" s="3">
        <f t="shared" si="3"/>
        <v>0</v>
      </c>
      <c r="Q19" s="2"/>
    </row>
    <row r="20" spans="1:17" s="1" customFormat="1" ht="19.5" customHeight="1">
      <c r="A20" s="1" t="s">
        <v>23</v>
      </c>
      <c r="B20" s="27">
        <v>1989</v>
      </c>
      <c r="C20" s="28" t="s">
        <v>24</v>
      </c>
      <c r="D20" s="36">
        <v>3229</v>
      </c>
      <c r="E20" s="37">
        <f t="shared" si="4"/>
        <v>22</v>
      </c>
      <c r="F20" s="38">
        <f t="shared" si="5"/>
        <v>0.7</v>
      </c>
      <c r="G20" s="39">
        <f t="shared" si="0"/>
        <v>15526</v>
      </c>
      <c r="H20" s="37">
        <f t="shared" si="6"/>
        <v>69</v>
      </c>
      <c r="I20" s="38">
        <f t="shared" si="7"/>
        <v>0.4</v>
      </c>
      <c r="J20" s="39">
        <v>7845</v>
      </c>
      <c r="K20" s="39">
        <v>7681</v>
      </c>
      <c r="L20" s="40">
        <f t="shared" si="1"/>
        <v>1.0213513865382111</v>
      </c>
      <c r="M20" s="40">
        <f t="shared" si="2"/>
        <v>4.8082997832146175</v>
      </c>
      <c r="N20" s="40">
        <v>31.85</v>
      </c>
      <c r="O20" s="41">
        <v>487.3</v>
      </c>
      <c r="P20" s="3">
        <f t="shared" si="3"/>
        <v>0</v>
      </c>
      <c r="Q20" s="2"/>
    </row>
    <row r="21" spans="2:17" s="1" customFormat="1" ht="19.5" customHeight="1">
      <c r="B21" s="27">
        <v>1990</v>
      </c>
      <c r="C21" s="28" t="s">
        <v>43</v>
      </c>
      <c r="D21" s="36">
        <v>3297</v>
      </c>
      <c r="E21" s="37">
        <f t="shared" si="4"/>
        <v>68</v>
      </c>
      <c r="F21" s="38">
        <f t="shared" si="5"/>
        <v>2.1</v>
      </c>
      <c r="G21" s="39">
        <f t="shared" si="0"/>
        <v>15597</v>
      </c>
      <c r="H21" s="37">
        <f t="shared" si="6"/>
        <v>71</v>
      </c>
      <c r="I21" s="38">
        <f t="shared" si="7"/>
        <v>0.5</v>
      </c>
      <c r="J21" s="39">
        <v>7872</v>
      </c>
      <c r="K21" s="39">
        <v>7725</v>
      </c>
      <c r="L21" s="40">
        <f t="shared" si="1"/>
        <v>1.0190291262135922</v>
      </c>
      <c r="M21" s="40">
        <f t="shared" si="2"/>
        <v>4.73066424021838</v>
      </c>
      <c r="N21" s="40">
        <v>31.85</v>
      </c>
      <c r="O21" s="41">
        <v>480.5</v>
      </c>
      <c r="P21" s="3">
        <f t="shared" si="3"/>
        <v>0</v>
      </c>
      <c r="Q21" s="2"/>
    </row>
    <row r="22" spans="1:17" s="1" customFormat="1" ht="19.5" customHeight="1">
      <c r="A22" s="1" t="s">
        <v>23</v>
      </c>
      <c r="B22" s="27">
        <v>1991</v>
      </c>
      <c r="C22" s="28" t="s">
        <v>44</v>
      </c>
      <c r="D22" s="36">
        <v>3327</v>
      </c>
      <c r="E22" s="37">
        <f t="shared" si="4"/>
        <v>30</v>
      </c>
      <c r="F22" s="38">
        <f t="shared" si="5"/>
        <v>0.9</v>
      </c>
      <c r="G22" s="39">
        <f t="shared" si="0"/>
        <v>15534</v>
      </c>
      <c r="H22" s="37">
        <f t="shared" si="6"/>
        <v>-63</v>
      </c>
      <c r="I22" s="38">
        <f t="shared" si="7"/>
        <v>-0.4</v>
      </c>
      <c r="J22" s="39">
        <v>7845</v>
      </c>
      <c r="K22" s="39">
        <v>7689</v>
      </c>
      <c r="L22" s="40">
        <f t="shared" si="1"/>
        <v>1.0202887241513852</v>
      </c>
      <c r="M22" s="40">
        <f t="shared" si="2"/>
        <v>4.669071235347159</v>
      </c>
      <c r="N22" s="40">
        <v>31.85</v>
      </c>
      <c r="O22" s="41">
        <v>478.6</v>
      </c>
      <c r="P22" s="3">
        <f t="shared" si="3"/>
        <v>0</v>
      </c>
      <c r="Q22" s="2"/>
    </row>
    <row r="23" spans="1:17" s="1" customFormat="1" ht="19.5" customHeight="1">
      <c r="A23" s="1" t="s">
        <v>23</v>
      </c>
      <c r="B23" s="27">
        <v>1992</v>
      </c>
      <c r="C23" s="28" t="s">
        <v>45</v>
      </c>
      <c r="D23" s="36">
        <v>3359</v>
      </c>
      <c r="E23" s="37">
        <f t="shared" si="4"/>
        <v>32</v>
      </c>
      <c r="F23" s="38">
        <f t="shared" si="5"/>
        <v>1</v>
      </c>
      <c r="G23" s="39">
        <f t="shared" si="0"/>
        <v>15447</v>
      </c>
      <c r="H23" s="37">
        <f t="shared" si="6"/>
        <v>-87</v>
      </c>
      <c r="I23" s="38">
        <f t="shared" si="7"/>
        <v>-0.6</v>
      </c>
      <c r="J23" s="39">
        <v>7787</v>
      </c>
      <c r="K23" s="39">
        <v>7660</v>
      </c>
      <c r="L23" s="40">
        <f t="shared" si="1"/>
        <v>1.016579634464752</v>
      </c>
      <c r="M23" s="40">
        <f t="shared" si="2"/>
        <v>4.5986900863352185</v>
      </c>
      <c r="N23" s="40">
        <v>31.86</v>
      </c>
      <c r="O23" s="41">
        <v>475.9</v>
      </c>
      <c r="P23" s="3">
        <f t="shared" si="3"/>
        <v>0</v>
      </c>
      <c r="Q23" s="2"/>
    </row>
    <row r="24" spans="1:17" s="1" customFormat="1" ht="19.5" customHeight="1">
      <c r="A24" s="1" t="s">
        <v>23</v>
      </c>
      <c r="B24" s="27">
        <v>1993</v>
      </c>
      <c r="C24" s="28" t="s">
        <v>46</v>
      </c>
      <c r="D24" s="36">
        <v>3404</v>
      </c>
      <c r="E24" s="37">
        <f t="shared" si="4"/>
        <v>45</v>
      </c>
      <c r="F24" s="38">
        <f t="shared" si="5"/>
        <v>1.3</v>
      </c>
      <c r="G24" s="39">
        <f t="shared" si="0"/>
        <v>15458</v>
      </c>
      <c r="H24" s="37">
        <f t="shared" si="6"/>
        <v>11</v>
      </c>
      <c r="I24" s="38">
        <f t="shared" si="7"/>
        <v>0.1</v>
      </c>
      <c r="J24" s="39">
        <v>7768</v>
      </c>
      <c r="K24" s="39">
        <v>7690</v>
      </c>
      <c r="L24" s="40">
        <f t="shared" si="1"/>
        <v>1.010143042912874</v>
      </c>
      <c r="M24" s="40">
        <f t="shared" si="2"/>
        <v>4.5411280846063455</v>
      </c>
      <c r="N24" s="40">
        <v>31.86</v>
      </c>
      <c r="O24" s="41">
        <v>476.2</v>
      </c>
      <c r="P24" s="3">
        <f t="shared" si="3"/>
        <v>0</v>
      </c>
      <c r="Q24" s="2"/>
    </row>
    <row r="25" spans="1:17" s="1" customFormat="1" ht="19.5" customHeight="1">
      <c r="A25" s="1" t="s">
        <v>23</v>
      </c>
      <c r="B25" s="27">
        <v>1994</v>
      </c>
      <c r="C25" s="28" t="s">
        <v>47</v>
      </c>
      <c r="D25" s="36">
        <v>3450</v>
      </c>
      <c r="E25" s="37">
        <f t="shared" si="4"/>
        <v>46</v>
      </c>
      <c r="F25" s="38">
        <f t="shared" si="5"/>
        <v>1.3</v>
      </c>
      <c r="G25" s="39">
        <f t="shared" si="0"/>
        <v>15470</v>
      </c>
      <c r="H25" s="37">
        <f t="shared" si="6"/>
        <v>12</v>
      </c>
      <c r="I25" s="38">
        <f t="shared" si="7"/>
        <v>0.1</v>
      </c>
      <c r="J25" s="39">
        <v>7776</v>
      </c>
      <c r="K25" s="39">
        <v>7694</v>
      </c>
      <c r="L25" s="40">
        <f t="shared" si="1"/>
        <v>1.0106576553158306</v>
      </c>
      <c r="M25" s="40">
        <f t="shared" si="2"/>
        <v>4.484057971014493</v>
      </c>
      <c r="N25" s="40">
        <v>31.86</v>
      </c>
      <c r="O25" s="41">
        <v>476.6</v>
      </c>
      <c r="P25" s="3">
        <f t="shared" si="3"/>
        <v>0</v>
      </c>
      <c r="Q25" s="2"/>
    </row>
    <row r="26" spans="2:17" s="1" customFormat="1" ht="19.5" customHeight="1">
      <c r="B26" s="27">
        <v>1995</v>
      </c>
      <c r="C26" s="28" t="s">
        <v>48</v>
      </c>
      <c r="D26" s="36">
        <v>3469</v>
      </c>
      <c r="E26" s="37">
        <f t="shared" si="4"/>
        <v>19</v>
      </c>
      <c r="F26" s="38">
        <f t="shared" si="5"/>
        <v>0.5</v>
      </c>
      <c r="G26" s="39">
        <f t="shared" si="0"/>
        <v>15413</v>
      </c>
      <c r="H26" s="37">
        <f t="shared" si="6"/>
        <v>-57</v>
      </c>
      <c r="I26" s="38">
        <f t="shared" si="7"/>
        <v>-0.4</v>
      </c>
      <c r="J26" s="39">
        <v>7749</v>
      </c>
      <c r="K26" s="39">
        <v>7664</v>
      </c>
      <c r="L26" s="40">
        <f t="shared" si="1"/>
        <v>1.0110908141962422</v>
      </c>
      <c r="M26" s="40">
        <f t="shared" si="2"/>
        <v>4.443067166330355</v>
      </c>
      <c r="N26" s="40">
        <v>31.86</v>
      </c>
      <c r="O26" s="41">
        <v>474.8</v>
      </c>
      <c r="P26" s="3">
        <f t="shared" si="3"/>
        <v>0</v>
      </c>
      <c r="Q26" s="2"/>
    </row>
    <row r="27" spans="1:17" s="1" customFormat="1" ht="19.5" customHeight="1">
      <c r="A27" s="1" t="s">
        <v>23</v>
      </c>
      <c r="B27" s="27">
        <v>1996</v>
      </c>
      <c r="C27" s="28" t="s">
        <v>49</v>
      </c>
      <c r="D27" s="36">
        <v>3478</v>
      </c>
      <c r="E27" s="37">
        <f t="shared" si="4"/>
        <v>9</v>
      </c>
      <c r="F27" s="38">
        <f t="shared" si="5"/>
        <v>0.3</v>
      </c>
      <c r="G27" s="39">
        <f t="shared" si="0"/>
        <v>15319</v>
      </c>
      <c r="H27" s="37">
        <f t="shared" si="6"/>
        <v>-94</v>
      </c>
      <c r="I27" s="38">
        <f t="shared" si="7"/>
        <v>-0.6</v>
      </c>
      <c r="J27" s="39">
        <v>7739</v>
      </c>
      <c r="K27" s="39">
        <v>7580</v>
      </c>
      <c r="L27" s="40">
        <f t="shared" si="1"/>
        <v>1.020976253298153</v>
      </c>
      <c r="M27" s="40">
        <f t="shared" si="2"/>
        <v>4.404542840713053</v>
      </c>
      <c r="N27" s="40">
        <v>31.86</v>
      </c>
      <c r="O27" s="41">
        <v>471.9</v>
      </c>
      <c r="P27" s="3">
        <f t="shared" si="3"/>
        <v>0</v>
      </c>
      <c r="Q27" s="2"/>
    </row>
    <row r="28" spans="1:17" s="1" customFormat="1" ht="19.5" customHeight="1">
      <c r="A28" s="1" t="s">
        <v>23</v>
      </c>
      <c r="B28" s="27">
        <v>1997</v>
      </c>
      <c r="C28" s="28" t="s">
        <v>50</v>
      </c>
      <c r="D28" s="36">
        <v>3563</v>
      </c>
      <c r="E28" s="37">
        <f t="shared" si="4"/>
        <v>85</v>
      </c>
      <c r="F28" s="38">
        <f t="shared" si="5"/>
        <v>2.4</v>
      </c>
      <c r="G28" s="39">
        <f t="shared" si="0"/>
        <v>15381</v>
      </c>
      <c r="H28" s="37">
        <f t="shared" si="6"/>
        <v>62</v>
      </c>
      <c r="I28" s="38">
        <f t="shared" si="7"/>
        <v>0.4</v>
      </c>
      <c r="J28" s="39">
        <v>7790</v>
      </c>
      <c r="K28" s="39">
        <v>7591</v>
      </c>
      <c r="L28" s="40">
        <f t="shared" si="1"/>
        <v>1.0262152549071268</v>
      </c>
      <c r="M28" s="40">
        <f t="shared" si="2"/>
        <v>4.316867808026943</v>
      </c>
      <c r="N28" s="40">
        <v>31.86</v>
      </c>
      <c r="O28" s="41">
        <v>473.8</v>
      </c>
      <c r="P28" s="3">
        <f t="shared" si="3"/>
        <v>0</v>
      </c>
      <c r="Q28" s="2"/>
    </row>
    <row r="29" spans="1:17" s="1" customFormat="1" ht="19.5" customHeight="1">
      <c r="A29" s="1" t="s">
        <v>23</v>
      </c>
      <c r="B29" s="27">
        <v>1998</v>
      </c>
      <c r="C29" s="28" t="s">
        <v>31</v>
      </c>
      <c r="D29" s="36">
        <v>3598</v>
      </c>
      <c r="E29" s="37">
        <f t="shared" si="4"/>
        <v>35</v>
      </c>
      <c r="F29" s="38">
        <f t="shared" si="5"/>
        <v>1</v>
      </c>
      <c r="G29" s="39">
        <f t="shared" si="0"/>
        <v>15373</v>
      </c>
      <c r="H29" s="37">
        <f t="shared" si="6"/>
        <v>-8</v>
      </c>
      <c r="I29" s="38">
        <f t="shared" si="7"/>
        <v>-0.1</v>
      </c>
      <c r="J29" s="39">
        <v>7770</v>
      </c>
      <c r="K29" s="39">
        <v>7603</v>
      </c>
      <c r="L29" s="40">
        <f t="shared" si="1"/>
        <v>1.021965013810338</v>
      </c>
      <c r="M29" s="40">
        <f t="shared" si="2"/>
        <v>4.272651473040578</v>
      </c>
      <c r="N29" s="40">
        <v>32.46</v>
      </c>
      <c r="O29" s="41">
        <f aca="true" t="shared" si="9" ref="O29:O34">G29/N29</f>
        <v>473.59827479975354</v>
      </c>
      <c r="P29" s="3">
        <f t="shared" si="3"/>
        <v>0</v>
      </c>
      <c r="Q29" s="2"/>
    </row>
    <row r="30" spans="1:17" s="1" customFormat="1" ht="19.5" customHeight="1">
      <c r="A30" s="1" t="s">
        <v>23</v>
      </c>
      <c r="B30" s="27">
        <v>1999</v>
      </c>
      <c r="C30" s="28" t="s">
        <v>51</v>
      </c>
      <c r="D30" s="36">
        <v>3669</v>
      </c>
      <c r="E30" s="37">
        <f t="shared" si="4"/>
        <v>71</v>
      </c>
      <c r="F30" s="38">
        <f t="shared" si="5"/>
        <v>1.9</v>
      </c>
      <c r="G30" s="39">
        <f t="shared" si="0"/>
        <v>15317</v>
      </c>
      <c r="H30" s="37">
        <f t="shared" si="6"/>
        <v>-56</v>
      </c>
      <c r="I30" s="38">
        <f t="shared" si="7"/>
        <v>-0.4</v>
      </c>
      <c r="J30" s="39">
        <v>7761</v>
      </c>
      <c r="K30" s="39">
        <v>7556</v>
      </c>
      <c r="L30" s="40">
        <f t="shared" si="1"/>
        <v>1.0271307570142933</v>
      </c>
      <c r="M30" s="40">
        <f t="shared" si="2"/>
        <v>4.174707004633415</v>
      </c>
      <c r="N30" s="40">
        <v>32.46</v>
      </c>
      <c r="O30" s="41">
        <f t="shared" si="9"/>
        <v>471.87307455329636</v>
      </c>
      <c r="P30" s="3" t="e">
        <f>#REF!-(#REF!+#REF!)</f>
        <v>#REF!</v>
      </c>
      <c r="Q30" s="2"/>
    </row>
    <row r="31" spans="1:17" s="1" customFormat="1" ht="19.5" customHeight="1">
      <c r="A31" s="6"/>
      <c r="B31" s="27">
        <v>2000</v>
      </c>
      <c r="C31" s="28" t="s">
        <v>52</v>
      </c>
      <c r="D31" s="36">
        <v>3637</v>
      </c>
      <c r="E31" s="37">
        <f t="shared" si="4"/>
        <v>-32</v>
      </c>
      <c r="F31" s="38">
        <f t="shared" si="5"/>
        <v>-0.9</v>
      </c>
      <c r="G31" s="39">
        <f t="shared" si="0"/>
        <v>15252</v>
      </c>
      <c r="H31" s="37">
        <f t="shared" si="6"/>
        <v>-65</v>
      </c>
      <c r="I31" s="38">
        <f t="shared" si="7"/>
        <v>-0.4</v>
      </c>
      <c r="J31" s="39">
        <v>7684</v>
      </c>
      <c r="K31" s="39">
        <v>7568</v>
      </c>
      <c r="L31" s="40">
        <f t="shared" si="1"/>
        <v>1.0153276955602537</v>
      </c>
      <c r="M31" s="40">
        <f t="shared" si="2"/>
        <v>4.193566125927963</v>
      </c>
      <c r="N31" s="40">
        <v>32.46</v>
      </c>
      <c r="O31" s="41">
        <f t="shared" si="9"/>
        <v>469.8706099815157</v>
      </c>
      <c r="P31" s="3" t="e">
        <f>#REF!-(#REF!+#REF!)</f>
        <v>#REF!</v>
      </c>
      <c r="Q31" s="2"/>
    </row>
    <row r="32" spans="1:17" s="1" customFormat="1" ht="19.5" customHeight="1">
      <c r="A32" s="1" t="s">
        <v>23</v>
      </c>
      <c r="B32" s="27">
        <v>2001</v>
      </c>
      <c r="C32" s="28" t="s">
        <v>53</v>
      </c>
      <c r="D32" s="36">
        <v>3726</v>
      </c>
      <c r="E32" s="37">
        <f t="shared" si="4"/>
        <v>89</v>
      </c>
      <c r="F32" s="38">
        <f t="shared" si="5"/>
        <v>2.4</v>
      </c>
      <c r="G32" s="39">
        <f t="shared" si="0"/>
        <v>15273</v>
      </c>
      <c r="H32" s="37">
        <f t="shared" si="6"/>
        <v>21</v>
      </c>
      <c r="I32" s="38">
        <f t="shared" si="7"/>
        <v>0.1</v>
      </c>
      <c r="J32" s="39">
        <v>7669</v>
      </c>
      <c r="K32" s="39">
        <v>7604</v>
      </c>
      <c r="L32" s="40">
        <f t="shared" si="1"/>
        <v>1.0085481325618095</v>
      </c>
      <c r="M32" s="40">
        <f t="shared" si="2"/>
        <v>4.099033816425121</v>
      </c>
      <c r="N32" s="40">
        <v>32.46</v>
      </c>
      <c r="O32" s="41">
        <f t="shared" si="9"/>
        <v>470.51756007393715</v>
      </c>
      <c r="P32" s="3"/>
      <c r="Q32" s="2"/>
    </row>
    <row r="33" spans="1:17" s="1" customFormat="1" ht="19.5" customHeight="1">
      <c r="A33" s="1" t="s">
        <v>23</v>
      </c>
      <c r="B33" s="27">
        <v>2002</v>
      </c>
      <c r="C33" s="28" t="s">
        <v>54</v>
      </c>
      <c r="D33" s="36">
        <v>3751</v>
      </c>
      <c r="E33" s="37">
        <f t="shared" si="4"/>
        <v>25</v>
      </c>
      <c r="F33" s="38">
        <f t="shared" si="5"/>
        <v>0.7</v>
      </c>
      <c r="G33" s="39">
        <f t="shared" si="0"/>
        <v>15141</v>
      </c>
      <c r="H33" s="37">
        <f t="shared" si="6"/>
        <v>-132</v>
      </c>
      <c r="I33" s="38">
        <f t="shared" si="7"/>
        <v>-0.9</v>
      </c>
      <c r="J33" s="39">
        <v>7619</v>
      </c>
      <c r="K33" s="39">
        <v>7522</v>
      </c>
      <c r="L33" s="40">
        <f t="shared" si="1"/>
        <v>1.0128955065142249</v>
      </c>
      <c r="M33" s="40">
        <f t="shared" si="2"/>
        <v>4.036523593708345</v>
      </c>
      <c r="N33" s="40">
        <v>32.46</v>
      </c>
      <c r="O33" s="41">
        <f t="shared" si="9"/>
        <v>466.4510166358595</v>
      </c>
      <c r="P33" s="3"/>
      <c r="Q33" s="2"/>
    </row>
    <row r="34" spans="1:17" s="1" customFormat="1" ht="19.5" customHeight="1">
      <c r="A34" s="1" t="s">
        <v>23</v>
      </c>
      <c r="B34" s="29">
        <v>2003</v>
      </c>
      <c r="C34" s="19" t="s">
        <v>55</v>
      </c>
      <c r="D34" s="42">
        <v>3815</v>
      </c>
      <c r="E34" s="43">
        <f t="shared" si="4"/>
        <v>64</v>
      </c>
      <c r="F34" s="44">
        <f t="shared" si="5"/>
        <v>1.7</v>
      </c>
      <c r="G34" s="45">
        <f t="shared" si="0"/>
        <v>15184</v>
      </c>
      <c r="H34" s="43">
        <f t="shared" si="6"/>
        <v>43</v>
      </c>
      <c r="I34" s="44">
        <f t="shared" si="7"/>
        <v>0.3</v>
      </c>
      <c r="J34" s="45">
        <v>7630</v>
      </c>
      <c r="K34" s="45">
        <v>7554</v>
      </c>
      <c r="L34" s="46">
        <f t="shared" si="1"/>
        <v>1.0100608948901244</v>
      </c>
      <c r="M34" s="46">
        <f t="shared" si="2"/>
        <v>3.980078636959371</v>
      </c>
      <c r="N34" s="46">
        <v>32.46</v>
      </c>
      <c r="O34" s="47">
        <f t="shared" si="9"/>
        <v>467.7757239679606</v>
      </c>
      <c r="P34" s="3"/>
      <c r="Q34" s="2"/>
    </row>
    <row r="35" spans="1:17" s="1" customFormat="1" ht="19.5" customHeight="1">
      <c r="A35" s="6"/>
      <c r="B35" s="49" t="s">
        <v>65</v>
      </c>
      <c r="C35" s="8"/>
      <c r="D35" s="8"/>
      <c r="E35" s="8"/>
      <c r="F35" s="8"/>
      <c r="H35" s="8"/>
      <c r="I35" s="18"/>
      <c r="J35" s="8"/>
      <c r="K35" s="18"/>
      <c r="L35" s="8"/>
      <c r="M35" s="8"/>
      <c r="N35" s="8"/>
      <c r="O35" s="1" t="s">
        <v>113</v>
      </c>
      <c r="P35" s="8"/>
      <c r="Q35" s="1" t="s">
        <v>25</v>
      </c>
    </row>
    <row r="36" ht="19.5" customHeight="1"/>
  </sheetData>
  <mergeCells count="3">
    <mergeCell ref="B3:C5"/>
    <mergeCell ref="O3:O4"/>
    <mergeCell ref="M3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 &amp;(&amp;P+18 -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3" sqref="G3:I3"/>
    </sheetView>
  </sheetViews>
  <sheetFormatPr defaultColWidth="9.00390625" defaultRowHeight="12.75"/>
  <cols>
    <col min="1" max="1" width="9.75390625" style="6" customWidth="1"/>
    <col min="2" max="2" width="10.75390625" style="8" customWidth="1"/>
    <col min="3" max="3" width="12.125" style="8" customWidth="1"/>
    <col min="4" max="9" width="9.875" style="8" customWidth="1"/>
    <col min="10" max="10" width="3.00390625" style="8" hidden="1" customWidth="1"/>
    <col min="11" max="11" width="4.25390625" style="8" hidden="1" customWidth="1"/>
    <col min="12" max="12" width="3.75390625" style="8" hidden="1" customWidth="1"/>
    <col min="13" max="58" width="4.875" style="8" customWidth="1"/>
    <col min="59" max="16384" width="9.125" style="8" customWidth="1"/>
  </cols>
  <sheetData>
    <row r="1" ht="21" customHeight="1">
      <c r="A1" s="50" t="s">
        <v>99</v>
      </c>
    </row>
    <row r="2" ht="21" customHeight="1">
      <c r="I2" s="1" t="s">
        <v>110</v>
      </c>
    </row>
    <row r="3" spans="1:11" ht="21" customHeight="1">
      <c r="A3" s="85" t="s">
        <v>108</v>
      </c>
      <c r="B3" s="87" t="s">
        <v>7</v>
      </c>
      <c r="C3" s="51" t="s">
        <v>68</v>
      </c>
      <c r="D3" s="89" t="s">
        <v>100</v>
      </c>
      <c r="E3" s="89"/>
      <c r="F3" s="89"/>
      <c r="G3" s="89" t="s">
        <v>101</v>
      </c>
      <c r="H3" s="89"/>
      <c r="I3" s="90"/>
      <c r="J3" s="25" t="s">
        <v>3</v>
      </c>
      <c r="K3" s="54"/>
    </row>
    <row r="4" spans="1:11" s="6" customFormat="1" ht="21" customHeight="1">
      <c r="A4" s="86"/>
      <c r="B4" s="88"/>
      <c r="C4" s="55" t="s">
        <v>69</v>
      </c>
      <c r="D4" s="52" t="s">
        <v>70</v>
      </c>
      <c r="E4" s="52" t="s">
        <v>71</v>
      </c>
      <c r="F4" s="52" t="s">
        <v>72</v>
      </c>
      <c r="G4" s="52" t="s">
        <v>73</v>
      </c>
      <c r="H4" s="52" t="s">
        <v>74</v>
      </c>
      <c r="I4" s="53" t="s">
        <v>72</v>
      </c>
      <c r="J4" s="29"/>
      <c r="K4" s="56" t="s">
        <v>12</v>
      </c>
    </row>
    <row r="5" spans="1:11" ht="21" customHeight="1">
      <c r="A5" s="28" t="s">
        <v>102</v>
      </c>
      <c r="B5" s="57">
        <v>14156</v>
      </c>
      <c r="C5" s="58">
        <f>F5+I5</f>
        <v>112</v>
      </c>
      <c r="D5" s="59">
        <v>250</v>
      </c>
      <c r="E5" s="59">
        <v>152</v>
      </c>
      <c r="F5" s="60">
        <f aca="true" t="shared" si="0" ref="F5:F33">D5-E5</f>
        <v>98</v>
      </c>
      <c r="G5" s="59">
        <v>419</v>
      </c>
      <c r="H5" s="59">
        <v>405</v>
      </c>
      <c r="I5" s="60">
        <f aca="true" t="shared" si="1" ref="I5:I33">G5-H5</f>
        <v>14</v>
      </c>
      <c r="J5" s="61"/>
      <c r="K5" s="62">
        <f aca="true" t="shared" si="2" ref="K5:K27">C5-F5-I5</f>
        <v>0</v>
      </c>
    </row>
    <row r="6" spans="1:11" ht="21" customHeight="1">
      <c r="A6" s="28" t="s">
        <v>103</v>
      </c>
      <c r="B6" s="63">
        <f>B5+C6</f>
        <v>14181</v>
      </c>
      <c r="C6" s="64">
        <f>F6+I6</f>
        <v>25</v>
      </c>
      <c r="D6" s="65">
        <v>209</v>
      </c>
      <c r="E6" s="65">
        <v>135</v>
      </c>
      <c r="F6" s="66">
        <f t="shared" si="0"/>
        <v>74</v>
      </c>
      <c r="G6" s="65">
        <v>379</v>
      </c>
      <c r="H6" s="65">
        <v>428</v>
      </c>
      <c r="I6" s="66">
        <f t="shared" si="1"/>
        <v>-49</v>
      </c>
      <c r="J6" s="61"/>
      <c r="K6" s="62">
        <f t="shared" si="2"/>
        <v>0</v>
      </c>
    </row>
    <row r="7" spans="1:11" ht="21" customHeight="1">
      <c r="A7" s="28" t="s">
        <v>80</v>
      </c>
      <c r="B7" s="63">
        <f>B6+C7</f>
        <v>14391</v>
      </c>
      <c r="C7" s="64">
        <f aca="true" t="shared" si="3" ref="C7:C32">F7+I7</f>
        <v>210</v>
      </c>
      <c r="D7" s="65">
        <v>222</v>
      </c>
      <c r="E7" s="65">
        <v>149</v>
      </c>
      <c r="F7" s="66">
        <f t="shared" si="0"/>
        <v>73</v>
      </c>
      <c r="G7" s="65">
        <v>524</v>
      </c>
      <c r="H7" s="65">
        <v>387</v>
      </c>
      <c r="I7" s="66">
        <f t="shared" si="1"/>
        <v>137</v>
      </c>
      <c r="J7" s="61"/>
      <c r="K7" s="62">
        <f t="shared" si="2"/>
        <v>0</v>
      </c>
    </row>
    <row r="8" spans="1:11" ht="21" customHeight="1">
      <c r="A8" s="28" t="s">
        <v>81</v>
      </c>
      <c r="B8" s="63">
        <f aca="true" t="shared" si="4" ref="B8:B33">B7+C8</f>
        <v>14443</v>
      </c>
      <c r="C8" s="64">
        <f t="shared" si="3"/>
        <v>52</v>
      </c>
      <c r="D8" s="65">
        <v>219</v>
      </c>
      <c r="E8" s="65">
        <v>118</v>
      </c>
      <c r="F8" s="66">
        <f t="shared" si="0"/>
        <v>101</v>
      </c>
      <c r="G8" s="65">
        <v>380</v>
      </c>
      <c r="H8" s="65">
        <v>429</v>
      </c>
      <c r="I8" s="66">
        <f t="shared" si="1"/>
        <v>-49</v>
      </c>
      <c r="J8" s="61"/>
      <c r="K8" s="62">
        <f t="shared" si="2"/>
        <v>0</v>
      </c>
    </row>
    <row r="9" spans="1:11" ht="21" customHeight="1">
      <c r="A9" s="28" t="s">
        <v>82</v>
      </c>
      <c r="B9" s="63">
        <f t="shared" si="4"/>
        <v>14504</v>
      </c>
      <c r="C9" s="64">
        <f t="shared" si="3"/>
        <v>61</v>
      </c>
      <c r="D9" s="65">
        <v>223</v>
      </c>
      <c r="E9" s="65">
        <v>146</v>
      </c>
      <c r="F9" s="66">
        <f t="shared" si="0"/>
        <v>77</v>
      </c>
      <c r="G9" s="65">
        <v>385</v>
      </c>
      <c r="H9" s="65">
        <v>401</v>
      </c>
      <c r="I9" s="66">
        <f t="shared" si="1"/>
        <v>-16</v>
      </c>
      <c r="J9" s="61"/>
      <c r="K9" s="62">
        <f t="shared" si="2"/>
        <v>0</v>
      </c>
    </row>
    <row r="10" spans="1:11" ht="21" customHeight="1">
      <c r="A10" s="28" t="s">
        <v>83</v>
      </c>
      <c r="B10" s="63">
        <f>B9+C10</f>
        <v>14823</v>
      </c>
      <c r="C10" s="64">
        <f t="shared" si="3"/>
        <v>319</v>
      </c>
      <c r="D10" s="65">
        <v>253</v>
      </c>
      <c r="E10" s="65">
        <v>138</v>
      </c>
      <c r="F10" s="66">
        <f t="shared" si="0"/>
        <v>115</v>
      </c>
      <c r="G10" s="65">
        <v>599</v>
      </c>
      <c r="H10" s="65">
        <v>395</v>
      </c>
      <c r="I10" s="66">
        <f t="shared" si="1"/>
        <v>204</v>
      </c>
      <c r="J10" s="61"/>
      <c r="K10" s="62">
        <f t="shared" si="2"/>
        <v>0</v>
      </c>
    </row>
    <row r="11" spans="1:11" ht="21" customHeight="1">
      <c r="A11" s="28" t="s">
        <v>84</v>
      </c>
      <c r="B11" s="63">
        <f t="shared" si="4"/>
        <v>14916</v>
      </c>
      <c r="C11" s="64">
        <f t="shared" si="3"/>
        <v>93</v>
      </c>
      <c r="D11" s="65">
        <v>232</v>
      </c>
      <c r="E11" s="65">
        <v>133</v>
      </c>
      <c r="F11" s="66">
        <f t="shared" si="0"/>
        <v>99</v>
      </c>
      <c r="G11" s="65">
        <v>355</v>
      </c>
      <c r="H11" s="65">
        <v>361</v>
      </c>
      <c r="I11" s="66">
        <f t="shared" si="1"/>
        <v>-6</v>
      </c>
      <c r="J11" s="61"/>
      <c r="K11" s="62">
        <f t="shared" si="2"/>
        <v>0</v>
      </c>
    </row>
    <row r="12" spans="1:11" ht="21" customHeight="1">
      <c r="A12" s="28" t="s">
        <v>85</v>
      </c>
      <c r="B12" s="63">
        <f t="shared" si="4"/>
        <v>15013</v>
      </c>
      <c r="C12" s="64">
        <f t="shared" si="3"/>
        <v>97</v>
      </c>
      <c r="D12" s="65">
        <v>210</v>
      </c>
      <c r="E12" s="65">
        <v>113</v>
      </c>
      <c r="F12" s="66">
        <f t="shared" si="0"/>
        <v>97</v>
      </c>
      <c r="G12" s="65">
        <v>374</v>
      </c>
      <c r="H12" s="65">
        <v>374</v>
      </c>
      <c r="I12" s="66">
        <f t="shared" si="1"/>
        <v>0</v>
      </c>
      <c r="J12" s="61"/>
      <c r="K12" s="62">
        <f t="shared" si="2"/>
        <v>0</v>
      </c>
    </row>
    <row r="13" spans="1:11" ht="21" customHeight="1">
      <c r="A13" s="28" t="s">
        <v>86</v>
      </c>
      <c r="B13" s="63">
        <f t="shared" si="4"/>
        <v>15192</v>
      </c>
      <c r="C13" s="64">
        <f t="shared" si="3"/>
        <v>179</v>
      </c>
      <c r="D13" s="65">
        <v>239</v>
      </c>
      <c r="E13" s="65">
        <v>121</v>
      </c>
      <c r="F13" s="66">
        <f t="shared" si="0"/>
        <v>118</v>
      </c>
      <c r="G13" s="65">
        <v>397</v>
      </c>
      <c r="H13" s="65">
        <v>336</v>
      </c>
      <c r="I13" s="66">
        <f t="shared" si="1"/>
        <v>61</v>
      </c>
      <c r="J13" s="61"/>
      <c r="K13" s="62">
        <f t="shared" si="2"/>
        <v>0</v>
      </c>
    </row>
    <row r="14" spans="1:11" ht="21" customHeight="1">
      <c r="A14" s="28" t="s">
        <v>87</v>
      </c>
      <c r="B14" s="63">
        <f t="shared" si="4"/>
        <v>15280</v>
      </c>
      <c r="C14" s="64">
        <f t="shared" si="3"/>
        <v>88</v>
      </c>
      <c r="D14" s="65">
        <v>209</v>
      </c>
      <c r="E14" s="65">
        <v>130</v>
      </c>
      <c r="F14" s="66">
        <f t="shared" si="0"/>
        <v>79</v>
      </c>
      <c r="G14" s="65">
        <v>386</v>
      </c>
      <c r="H14" s="65">
        <v>377</v>
      </c>
      <c r="I14" s="66">
        <f t="shared" si="1"/>
        <v>9</v>
      </c>
      <c r="J14" s="61"/>
      <c r="K14" s="62">
        <f t="shared" si="2"/>
        <v>0</v>
      </c>
    </row>
    <row r="15" spans="1:11" ht="21" customHeight="1">
      <c r="A15" s="28" t="s">
        <v>88</v>
      </c>
      <c r="B15" s="63">
        <f t="shared" si="4"/>
        <v>15470</v>
      </c>
      <c r="C15" s="64">
        <f t="shared" si="3"/>
        <v>190</v>
      </c>
      <c r="D15" s="65">
        <v>212</v>
      </c>
      <c r="E15" s="65">
        <v>126</v>
      </c>
      <c r="F15" s="66">
        <f t="shared" si="0"/>
        <v>86</v>
      </c>
      <c r="G15" s="65">
        <v>406</v>
      </c>
      <c r="H15" s="65">
        <v>302</v>
      </c>
      <c r="I15" s="66">
        <f t="shared" si="1"/>
        <v>104</v>
      </c>
      <c r="J15" s="61"/>
      <c r="K15" s="62">
        <f t="shared" si="2"/>
        <v>0</v>
      </c>
    </row>
    <row r="16" spans="1:11" ht="21" customHeight="1">
      <c r="A16" s="28" t="s">
        <v>89</v>
      </c>
      <c r="B16" s="63">
        <f t="shared" si="4"/>
        <v>15461</v>
      </c>
      <c r="C16" s="64">
        <f t="shared" si="3"/>
        <v>-9</v>
      </c>
      <c r="D16" s="65">
        <v>194</v>
      </c>
      <c r="E16" s="65">
        <v>135</v>
      </c>
      <c r="F16" s="66">
        <f t="shared" si="0"/>
        <v>59</v>
      </c>
      <c r="G16" s="65">
        <v>315</v>
      </c>
      <c r="H16" s="65">
        <v>383</v>
      </c>
      <c r="I16" s="66">
        <f t="shared" si="1"/>
        <v>-68</v>
      </c>
      <c r="J16" s="61"/>
      <c r="K16" s="62">
        <f t="shared" si="2"/>
        <v>0</v>
      </c>
    </row>
    <row r="17" spans="1:11" ht="21" customHeight="1">
      <c r="A17" s="28" t="s">
        <v>90</v>
      </c>
      <c r="B17" s="63">
        <f t="shared" si="4"/>
        <v>15471</v>
      </c>
      <c r="C17" s="64">
        <f t="shared" si="3"/>
        <v>10</v>
      </c>
      <c r="D17" s="65">
        <v>179</v>
      </c>
      <c r="E17" s="65">
        <v>139</v>
      </c>
      <c r="F17" s="66">
        <f t="shared" si="0"/>
        <v>40</v>
      </c>
      <c r="G17" s="65">
        <v>351</v>
      </c>
      <c r="H17" s="65">
        <v>381</v>
      </c>
      <c r="I17" s="66">
        <f t="shared" si="1"/>
        <v>-30</v>
      </c>
      <c r="J17" s="61"/>
      <c r="K17" s="62">
        <f t="shared" si="2"/>
        <v>0</v>
      </c>
    </row>
    <row r="18" spans="1:11" ht="21" customHeight="1">
      <c r="A18" s="28" t="s">
        <v>91</v>
      </c>
      <c r="B18" s="63">
        <f t="shared" si="4"/>
        <v>15457</v>
      </c>
      <c r="C18" s="64">
        <f t="shared" si="3"/>
        <v>-14</v>
      </c>
      <c r="D18" s="65">
        <v>180</v>
      </c>
      <c r="E18" s="65">
        <v>135</v>
      </c>
      <c r="F18" s="66">
        <f t="shared" si="0"/>
        <v>45</v>
      </c>
      <c r="G18" s="65">
        <v>327</v>
      </c>
      <c r="H18" s="65">
        <v>386</v>
      </c>
      <c r="I18" s="66">
        <f t="shared" si="1"/>
        <v>-59</v>
      </c>
      <c r="J18" s="61"/>
      <c r="K18" s="62">
        <f t="shared" si="2"/>
        <v>0</v>
      </c>
    </row>
    <row r="19" spans="1:11" ht="21" customHeight="1">
      <c r="A19" s="28" t="s">
        <v>104</v>
      </c>
      <c r="B19" s="63">
        <f t="shared" si="4"/>
        <v>15526</v>
      </c>
      <c r="C19" s="64">
        <f t="shared" si="3"/>
        <v>69</v>
      </c>
      <c r="D19" s="65">
        <v>140</v>
      </c>
      <c r="E19" s="65">
        <v>139</v>
      </c>
      <c r="F19" s="66">
        <f t="shared" si="0"/>
        <v>1</v>
      </c>
      <c r="G19" s="65">
        <v>394</v>
      </c>
      <c r="H19" s="65">
        <v>326</v>
      </c>
      <c r="I19" s="66">
        <f t="shared" si="1"/>
        <v>68</v>
      </c>
      <c r="J19" s="61"/>
      <c r="K19" s="62">
        <f t="shared" si="2"/>
        <v>0</v>
      </c>
    </row>
    <row r="20" spans="1:11" ht="21" customHeight="1">
      <c r="A20" s="28" t="s">
        <v>105</v>
      </c>
      <c r="B20" s="63">
        <f t="shared" si="4"/>
        <v>15597</v>
      </c>
      <c r="C20" s="64">
        <f t="shared" si="3"/>
        <v>71</v>
      </c>
      <c r="D20" s="65">
        <v>160</v>
      </c>
      <c r="E20" s="65">
        <v>118</v>
      </c>
      <c r="F20" s="66">
        <f t="shared" si="0"/>
        <v>42</v>
      </c>
      <c r="G20" s="65">
        <v>414</v>
      </c>
      <c r="H20" s="65">
        <v>385</v>
      </c>
      <c r="I20" s="66">
        <f t="shared" si="1"/>
        <v>29</v>
      </c>
      <c r="J20" s="61"/>
      <c r="K20" s="62">
        <f t="shared" si="2"/>
        <v>0</v>
      </c>
    </row>
    <row r="21" spans="1:11" ht="21" customHeight="1">
      <c r="A21" s="28" t="s">
        <v>92</v>
      </c>
      <c r="B21" s="63">
        <f t="shared" si="4"/>
        <v>15534</v>
      </c>
      <c r="C21" s="64">
        <f t="shared" si="3"/>
        <v>-63</v>
      </c>
      <c r="D21" s="65">
        <v>119</v>
      </c>
      <c r="E21" s="65">
        <v>148</v>
      </c>
      <c r="F21" s="66">
        <f t="shared" si="0"/>
        <v>-29</v>
      </c>
      <c r="G21" s="65">
        <v>376</v>
      </c>
      <c r="H21" s="65">
        <v>410</v>
      </c>
      <c r="I21" s="66">
        <f t="shared" si="1"/>
        <v>-34</v>
      </c>
      <c r="J21" s="61"/>
      <c r="K21" s="62">
        <f t="shared" si="2"/>
        <v>0</v>
      </c>
    </row>
    <row r="22" spans="1:11" ht="21" customHeight="1">
      <c r="A22" s="28" t="s">
        <v>93</v>
      </c>
      <c r="B22" s="63">
        <f t="shared" si="4"/>
        <v>15447</v>
      </c>
      <c r="C22" s="64">
        <f t="shared" si="3"/>
        <v>-87</v>
      </c>
      <c r="D22" s="65">
        <v>129</v>
      </c>
      <c r="E22" s="65">
        <v>150</v>
      </c>
      <c r="F22" s="66">
        <f t="shared" si="0"/>
        <v>-21</v>
      </c>
      <c r="G22" s="65">
        <v>370</v>
      </c>
      <c r="H22" s="65">
        <v>436</v>
      </c>
      <c r="I22" s="66">
        <f t="shared" si="1"/>
        <v>-66</v>
      </c>
      <c r="J22" s="61"/>
      <c r="K22" s="62">
        <f t="shared" si="2"/>
        <v>0</v>
      </c>
    </row>
    <row r="23" spans="1:11" ht="21" customHeight="1">
      <c r="A23" s="28" t="s">
        <v>94</v>
      </c>
      <c r="B23" s="63">
        <f t="shared" si="4"/>
        <v>15458</v>
      </c>
      <c r="C23" s="64">
        <f t="shared" si="3"/>
        <v>11</v>
      </c>
      <c r="D23" s="65">
        <v>157</v>
      </c>
      <c r="E23" s="65">
        <v>161</v>
      </c>
      <c r="F23" s="66">
        <f t="shared" si="0"/>
        <v>-4</v>
      </c>
      <c r="G23" s="65">
        <v>443</v>
      </c>
      <c r="H23" s="65">
        <v>428</v>
      </c>
      <c r="I23" s="66">
        <f t="shared" si="1"/>
        <v>15</v>
      </c>
      <c r="J23" s="61"/>
      <c r="K23" s="62">
        <f t="shared" si="2"/>
        <v>0</v>
      </c>
    </row>
    <row r="24" spans="1:11" ht="21" customHeight="1">
      <c r="A24" s="28" t="s">
        <v>95</v>
      </c>
      <c r="B24" s="63">
        <f t="shared" si="4"/>
        <v>15470</v>
      </c>
      <c r="C24" s="64">
        <f t="shared" si="3"/>
        <v>12</v>
      </c>
      <c r="D24" s="65">
        <v>160</v>
      </c>
      <c r="E24" s="65">
        <v>136</v>
      </c>
      <c r="F24" s="66">
        <f t="shared" si="0"/>
        <v>24</v>
      </c>
      <c r="G24" s="65">
        <v>414</v>
      </c>
      <c r="H24" s="65">
        <v>426</v>
      </c>
      <c r="I24" s="66">
        <f t="shared" si="1"/>
        <v>-12</v>
      </c>
      <c r="J24" s="61"/>
      <c r="K24" s="62">
        <f t="shared" si="2"/>
        <v>0</v>
      </c>
    </row>
    <row r="25" spans="1:11" ht="21" customHeight="1">
      <c r="A25" s="28" t="s">
        <v>96</v>
      </c>
      <c r="B25" s="63">
        <f t="shared" si="4"/>
        <v>15413</v>
      </c>
      <c r="C25" s="64">
        <f t="shared" si="3"/>
        <v>-57</v>
      </c>
      <c r="D25" s="65">
        <v>136</v>
      </c>
      <c r="E25" s="65">
        <v>137</v>
      </c>
      <c r="F25" s="66">
        <f t="shared" si="0"/>
        <v>-1</v>
      </c>
      <c r="G25" s="65">
        <v>438</v>
      </c>
      <c r="H25" s="65">
        <v>494</v>
      </c>
      <c r="I25" s="66">
        <f t="shared" si="1"/>
        <v>-56</v>
      </c>
      <c r="J25" s="61"/>
      <c r="K25" s="62">
        <f t="shared" si="2"/>
        <v>0</v>
      </c>
    </row>
    <row r="26" spans="1:11" ht="21" customHeight="1">
      <c r="A26" s="28" t="s">
        <v>97</v>
      </c>
      <c r="B26" s="63">
        <f t="shared" si="4"/>
        <v>15319</v>
      </c>
      <c r="C26" s="64">
        <f t="shared" si="3"/>
        <v>-94</v>
      </c>
      <c r="D26" s="65">
        <v>137</v>
      </c>
      <c r="E26" s="65">
        <v>152</v>
      </c>
      <c r="F26" s="66">
        <f t="shared" si="0"/>
        <v>-15</v>
      </c>
      <c r="G26" s="65">
        <v>392</v>
      </c>
      <c r="H26" s="65">
        <v>471</v>
      </c>
      <c r="I26" s="66">
        <f t="shared" si="1"/>
        <v>-79</v>
      </c>
      <c r="J26" s="61"/>
      <c r="K26" s="62">
        <f t="shared" si="2"/>
        <v>0</v>
      </c>
    </row>
    <row r="27" spans="1:11" ht="21" customHeight="1">
      <c r="A27" s="28" t="s">
        <v>98</v>
      </c>
      <c r="B27" s="63">
        <f t="shared" si="4"/>
        <v>15381</v>
      </c>
      <c r="C27" s="64">
        <f t="shared" si="3"/>
        <v>62</v>
      </c>
      <c r="D27" s="65">
        <v>142</v>
      </c>
      <c r="E27" s="65">
        <v>151</v>
      </c>
      <c r="F27" s="66">
        <f t="shared" si="0"/>
        <v>-9</v>
      </c>
      <c r="G27" s="65">
        <v>501</v>
      </c>
      <c r="H27" s="65">
        <v>430</v>
      </c>
      <c r="I27" s="66">
        <f t="shared" si="1"/>
        <v>71</v>
      </c>
      <c r="J27" s="61"/>
      <c r="K27" s="62">
        <f t="shared" si="2"/>
        <v>0</v>
      </c>
    </row>
    <row r="28" spans="1:11" ht="21" customHeight="1">
      <c r="A28" s="28" t="s">
        <v>106</v>
      </c>
      <c r="B28" s="63">
        <f t="shared" si="4"/>
        <v>15373</v>
      </c>
      <c r="C28" s="64">
        <f t="shared" si="3"/>
        <v>-8</v>
      </c>
      <c r="D28" s="65">
        <v>144</v>
      </c>
      <c r="E28" s="65">
        <v>187</v>
      </c>
      <c r="F28" s="66">
        <f t="shared" si="0"/>
        <v>-43</v>
      </c>
      <c r="G28" s="65">
        <v>505</v>
      </c>
      <c r="H28" s="65">
        <v>470</v>
      </c>
      <c r="I28" s="66">
        <f t="shared" si="1"/>
        <v>35</v>
      </c>
      <c r="J28" s="67"/>
      <c r="K28" s="68"/>
    </row>
    <row r="29" spans="1:11" ht="21" customHeight="1">
      <c r="A29" s="28" t="s">
        <v>76</v>
      </c>
      <c r="B29" s="63">
        <f t="shared" si="4"/>
        <v>15317</v>
      </c>
      <c r="C29" s="64">
        <f t="shared" si="3"/>
        <v>-56</v>
      </c>
      <c r="D29" s="65">
        <v>158</v>
      </c>
      <c r="E29" s="65">
        <v>174</v>
      </c>
      <c r="F29" s="66">
        <f t="shared" si="0"/>
        <v>-16</v>
      </c>
      <c r="G29" s="65">
        <v>498</v>
      </c>
      <c r="H29" s="65">
        <v>538</v>
      </c>
      <c r="I29" s="66">
        <f t="shared" si="1"/>
        <v>-40</v>
      </c>
      <c r="J29" s="67"/>
      <c r="K29" s="68"/>
    </row>
    <row r="30" spans="1:11" ht="21" customHeight="1">
      <c r="A30" s="28" t="s">
        <v>77</v>
      </c>
      <c r="B30" s="63">
        <f t="shared" si="4"/>
        <v>15252</v>
      </c>
      <c r="C30" s="64">
        <f t="shared" si="3"/>
        <v>-65</v>
      </c>
      <c r="D30" s="65">
        <v>126</v>
      </c>
      <c r="E30" s="65">
        <v>150</v>
      </c>
      <c r="F30" s="66">
        <f t="shared" si="0"/>
        <v>-24</v>
      </c>
      <c r="G30" s="65">
        <v>487</v>
      </c>
      <c r="H30" s="65">
        <v>528</v>
      </c>
      <c r="I30" s="66">
        <f t="shared" si="1"/>
        <v>-41</v>
      </c>
      <c r="J30" s="67"/>
      <c r="K30" s="68"/>
    </row>
    <row r="31" spans="1:11" ht="21" customHeight="1">
      <c r="A31" s="28" t="s">
        <v>78</v>
      </c>
      <c r="B31" s="63">
        <f t="shared" si="4"/>
        <v>15273</v>
      </c>
      <c r="C31" s="64">
        <f t="shared" si="3"/>
        <v>21</v>
      </c>
      <c r="D31" s="65">
        <v>140</v>
      </c>
      <c r="E31" s="65">
        <v>159</v>
      </c>
      <c r="F31" s="66">
        <f t="shared" si="0"/>
        <v>-19</v>
      </c>
      <c r="G31" s="65">
        <v>569</v>
      </c>
      <c r="H31" s="65">
        <v>529</v>
      </c>
      <c r="I31" s="66">
        <f t="shared" si="1"/>
        <v>40</v>
      </c>
      <c r="J31" s="67"/>
      <c r="K31" s="68"/>
    </row>
    <row r="32" spans="1:11" ht="21" customHeight="1">
      <c r="A32" s="28" t="s">
        <v>79</v>
      </c>
      <c r="B32" s="63">
        <f t="shared" si="4"/>
        <v>15141</v>
      </c>
      <c r="C32" s="64">
        <f t="shared" si="3"/>
        <v>-132</v>
      </c>
      <c r="D32" s="65">
        <v>146</v>
      </c>
      <c r="E32" s="65">
        <v>148</v>
      </c>
      <c r="F32" s="66">
        <f t="shared" si="0"/>
        <v>-2</v>
      </c>
      <c r="G32" s="65">
        <v>497</v>
      </c>
      <c r="H32" s="65">
        <v>627</v>
      </c>
      <c r="I32" s="66">
        <f t="shared" si="1"/>
        <v>-130</v>
      </c>
      <c r="J32" s="67"/>
      <c r="K32" s="68"/>
    </row>
    <row r="33" spans="1:11" ht="21" customHeight="1">
      <c r="A33" s="19" t="s">
        <v>107</v>
      </c>
      <c r="B33" s="69">
        <f t="shared" si="4"/>
        <v>15184</v>
      </c>
      <c r="C33" s="70">
        <f>F33+I33</f>
        <v>43</v>
      </c>
      <c r="D33" s="71">
        <v>157</v>
      </c>
      <c r="E33" s="71">
        <v>128</v>
      </c>
      <c r="F33" s="72">
        <f t="shared" si="0"/>
        <v>29</v>
      </c>
      <c r="G33" s="71">
        <v>552</v>
      </c>
      <c r="H33" s="71">
        <v>538</v>
      </c>
      <c r="I33" s="72">
        <f t="shared" si="1"/>
        <v>14</v>
      </c>
      <c r="J33" s="67"/>
      <c r="K33" s="68"/>
    </row>
    <row r="34" spans="9:11" ht="21" customHeight="1">
      <c r="I34" s="1" t="s">
        <v>75</v>
      </c>
      <c r="J34" s="67"/>
      <c r="K34" s="68"/>
    </row>
    <row r="35" spans="10:11" ht="21" customHeight="1">
      <c r="J35" s="67"/>
      <c r="K35" s="68"/>
    </row>
    <row r="36" spans="10:11" ht="15.75" customHeight="1">
      <c r="J36" s="67"/>
      <c r="K36" s="68"/>
    </row>
    <row r="37" spans="10:11" ht="15.75" customHeight="1">
      <c r="J37" s="73"/>
      <c r="K37" s="74">
        <f>C28-F28-I28</f>
        <v>0</v>
      </c>
    </row>
    <row r="38" ht="15.75" customHeight="1"/>
  </sheetData>
  <mergeCells count="4">
    <mergeCell ref="A3:A4"/>
    <mergeCell ref="B3:B4"/>
    <mergeCell ref="D3:F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&amp;C- 21 -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企画財政課</dc:creator>
  <cp:keywords/>
  <dc:description/>
  <cp:lastModifiedBy> </cp:lastModifiedBy>
  <cp:lastPrinted>2004-03-29T08:34:21Z</cp:lastPrinted>
  <dcterms:created xsi:type="dcterms:W3CDTF">2004-03-05T00:22:24Z</dcterms:created>
  <dcterms:modified xsi:type="dcterms:W3CDTF">2004-04-27T01:46:51Z</dcterms:modified>
  <cp:category/>
  <cp:version/>
  <cp:contentType/>
  <cp:contentStatus/>
</cp:coreProperties>
</file>