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440" windowWidth="9705" windowHeight="5115" activeTab="0"/>
  </bookViews>
  <sheets>
    <sheet name="就業者数" sheetId="1" r:id="rId1"/>
    <sheet name="グラフ" sheetId="2" r:id="rId2"/>
  </sheets>
  <definedNames>
    <definedName name="_xlnm.Print_Area" localSheetId="1">'グラフ'!$A$1:$K$39</definedName>
    <definedName name="_xlnm.Print_Area" localSheetId="0">'就業者数'!$A$1:$L$42</definedName>
  </definedNames>
  <calcPr fullCalcOnLoad="1"/>
</workbook>
</file>

<file path=xl/sharedStrings.xml><?xml version="1.0" encoding="utf-8"?>
<sst xmlns="http://schemas.openxmlformats.org/spreadsheetml/2006/main" count="111" uniqueCount="44">
  <si>
    <t>就業者</t>
  </si>
  <si>
    <t>構成比</t>
  </si>
  <si>
    <t>第１次産業</t>
  </si>
  <si>
    <t xml:space="preserve"> 就 業 者 総 数</t>
  </si>
  <si>
    <t>第２次産業</t>
  </si>
  <si>
    <t>第３次産業</t>
  </si>
  <si>
    <t xml:space="preserve"> 第１次産業</t>
  </si>
  <si>
    <t>農業</t>
  </si>
  <si>
    <t>林業・狩猟業</t>
  </si>
  <si>
    <t>漁業・水産養殖業</t>
  </si>
  <si>
    <t xml:space="preserve"> 第２次産業</t>
  </si>
  <si>
    <t>鉱業</t>
  </si>
  <si>
    <t>建設業</t>
  </si>
  <si>
    <t>製造業</t>
  </si>
  <si>
    <t xml:space="preserve"> 第３次産業</t>
  </si>
  <si>
    <t>卸売業・小売業</t>
  </si>
  <si>
    <t>金融･保険･不動産業</t>
  </si>
  <si>
    <t>運輸・通信業</t>
  </si>
  <si>
    <t>電気・ガス・水道業</t>
  </si>
  <si>
    <t>サービス業</t>
  </si>
  <si>
    <t>公務</t>
  </si>
  <si>
    <t xml:space="preserve"> 分類不能の産業</t>
  </si>
  <si>
    <t>資料：『国勢調査』</t>
  </si>
  <si>
    <t>平成12年</t>
  </si>
  <si>
    <t>　　　　　　　　年
　産業別</t>
  </si>
  <si>
    <t>昭和35年</t>
  </si>
  <si>
    <t>昭和40年</t>
  </si>
  <si>
    <t>昭和45年</t>
  </si>
  <si>
    <t>昭和50年</t>
  </si>
  <si>
    <t xml:space="preserve">－ </t>
  </si>
  <si>
    <t>　　　　　　　　年
　産業別</t>
  </si>
  <si>
    <t>昭和55年</t>
  </si>
  <si>
    <t>昭和60年</t>
  </si>
  <si>
    <t>平成2年</t>
  </si>
  <si>
    <t>平成7年</t>
  </si>
  <si>
    <t>非労働力</t>
  </si>
  <si>
    <t>計</t>
  </si>
  <si>
    <t>平成 2</t>
  </si>
  <si>
    <t>昭和30</t>
  </si>
  <si>
    <t>昭和35</t>
  </si>
  <si>
    <t>12年</t>
  </si>
  <si>
    <t>８．産業別就業者数</t>
  </si>
  <si>
    <t>（単位：人、％、各年10月1日現在）</t>
  </si>
  <si>
    <t>完全失業者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</si>
</sst>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#0.0"/>
    <numFmt numFmtId="178" formatCode="_ * #,##0.0_ ;_ * \-#,##0.0_ ;_ * &quot;-&quot;_ ;_ @_ "/>
    <numFmt numFmtId="179" formatCode="_ * #,##0.00_ ;_ * \-#,##0.00_ ;_ * &quot;-&quot;_ ;_ @_ "/>
    <numFmt numFmtId="180" formatCode="#,##0_);[Red]\(#,##0\)"/>
    <numFmt numFmtId="181" formatCode="#,##0.0_);[Red]\(#,##0.0\)"/>
    <numFmt numFmtId="182" formatCode="#,##0_ "/>
  </numFmts>
  <fonts count="11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9"/>
      <name val="丸ｺﾞｼｯｸ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2"/>
      <name val="丸ｺﾞｼｯｸ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80" fontId="7" fillId="0" borderId="3" xfId="0" applyNumberFormat="1" applyFont="1" applyBorder="1" applyAlignment="1">
      <alignment vertical="center"/>
    </xf>
    <xf numFmtId="181" fontId="7" fillId="0" borderId="4" xfId="0" applyNumberFormat="1" applyFont="1" applyBorder="1" applyAlignment="1">
      <alignment vertical="center"/>
    </xf>
    <xf numFmtId="180" fontId="7" fillId="0" borderId="4" xfId="0" applyNumberFormat="1" applyFont="1" applyBorder="1" applyAlignment="1">
      <alignment vertical="center"/>
    </xf>
    <xf numFmtId="180" fontId="7" fillId="0" borderId="5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Continuous" vertical="center"/>
    </xf>
    <xf numFmtId="3" fontId="7" fillId="0" borderId="8" xfId="0" applyNumberFormat="1" applyFont="1" applyBorder="1" applyAlignment="1">
      <alignment horizontal="centerContinuous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180" fontId="7" fillId="0" borderId="12" xfId="0" applyNumberFormat="1" applyFont="1" applyBorder="1" applyAlignment="1">
      <alignment vertical="center"/>
    </xf>
    <xf numFmtId="181" fontId="7" fillId="0" borderId="12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left" vertical="center"/>
    </xf>
    <xf numFmtId="3" fontId="7" fillId="0" borderId="18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丸ｺﾞｼｯｸ"/>
                <a:ea typeface="丸ｺﾞｼｯｸ"/>
                <a:cs typeface="丸ｺﾞｼｯｸ"/>
              </a:rPr>
              <a:t>図８　労働力状態の推移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グラフ!$N$24</c:f>
              <c:strCache>
                <c:ptCount val="1"/>
                <c:pt idx="0">
                  <c:v>就業者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グラフ!$M$25:$M$30</c:f>
              <c:strCache>
                <c:ptCount val="6"/>
                <c:pt idx="0">
                  <c:v>12年</c:v>
                </c:pt>
                <c:pt idx="1">
                  <c:v>平成 2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昭和30</c:v>
                </c:pt>
              </c:strCache>
            </c:strRef>
          </c:cat>
          <c:val>
            <c:numRef>
              <c:f>グラフ!$N$25:$N$30</c:f>
              <c:numCache>
                <c:ptCount val="6"/>
                <c:pt idx="0">
                  <c:v>8011</c:v>
                </c:pt>
                <c:pt idx="1">
                  <c:v>7977</c:v>
                </c:pt>
                <c:pt idx="2">
                  <c:v>7750</c:v>
                </c:pt>
                <c:pt idx="3">
                  <c:v>7369</c:v>
                </c:pt>
                <c:pt idx="4">
                  <c:v>7336</c:v>
                </c:pt>
                <c:pt idx="5">
                  <c:v>8075</c:v>
                </c:pt>
              </c:numCache>
            </c:numRef>
          </c:val>
        </c:ser>
        <c:ser>
          <c:idx val="1"/>
          <c:order val="1"/>
          <c:tx>
            <c:strRef>
              <c:f>グラフ!$O$24</c:f>
              <c:strCache>
                <c:ptCount val="1"/>
                <c:pt idx="0">
                  <c:v>完全失業者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グラフ!$M$25:$M$30</c:f>
              <c:strCache>
                <c:ptCount val="6"/>
                <c:pt idx="0">
                  <c:v>12年</c:v>
                </c:pt>
                <c:pt idx="1">
                  <c:v>平成 2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昭和30</c:v>
                </c:pt>
              </c:strCache>
            </c:strRef>
          </c:cat>
          <c:val>
            <c:numRef>
              <c:f>グラフ!$O$25:$O$30</c:f>
              <c:numCache>
                <c:ptCount val="6"/>
                <c:pt idx="0">
                  <c:v>313</c:v>
                </c:pt>
                <c:pt idx="1">
                  <c:v>118</c:v>
                </c:pt>
                <c:pt idx="2">
                  <c:v>119</c:v>
                </c:pt>
                <c:pt idx="3">
                  <c:v>96</c:v>
                </c:pt>
                <c:pt idx="4">
                  <c:v>25</c:v>
                </c:pt>
                <c:pt idx="5">
                  <c:v>21</c:v>
                </c:pt>
              </c:numCache>
            </c:numRef>
          </c:val>
        </c:ser>
        <c:ser>
          <c:idx val="2"/>
          <c:order val="2"/>
          <c:tx>
            <c:strRef>
              <c:f>グラフ!$P$24</c:f>
              <c:strCache>
                <c:ptCount val="1"/>
                <c:pt idx="0">
                  <c:v>非労働力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グラフ!$M$25:$M$30</c:f>
              <c:strCache>
                <c:ptCount val="6"/>
                <c:pt idx="0">
                  <c:v>12年</c:v>
                </c:pt>
                <c:pt idx="1">
                  <c:v>平成 2</c:v>
                </c:pt>
                <c:pt idx="2">
                  <c:v>60</c:v>
                </c:pt>
                <c:pt idx="3">
                  <c:v>50</c:v>
                </c:pt>
                <c:pt idx="4">
                  <c:v>40</c:v>
                </c:pt>
                <c:pt idx="5">
                  <c:v>昭和30</c:v>
                </c:pt>
              </c:strCache>
            </c:strRef>
          </c:cat>
          <c:val>
            <c:numRef>
              <c:f>グラフ!$P$25:$P$30</c:f>
              <c:numCache>
                <c:ptCount val="6"/>
                <c:pt idx="0">
                  <c:v>4551</c:v>
                </c:pt>
                <c:pt idx="1">
                  <c:v>4293</c:v>
                </c:pt>
                <c:pt idx="2">
                  <c:v>3925</c:v>
                </c:pt>
                <c:pt idx="3">
                  <c:v>3244</c:v>
                </c:pt>
                <c:pt idx="4">
                  <c:v>2085</c:v>
                </c:pt>
                <c:pt idx="5">
                  <c:v>1319</c:v>
                </c:pt>
              </c:numCache>
            </c:numRef>
          </c:val>
        </c:ser>
        <c:overlap val="100"/>
        <c:gapWidth val="70"/>
        <c:serLines>
          <c:spPr>
            <a:ln w="12700">
              <a:solidFill/>
            </a:ln>
          </c:spPr>
        </c:serLines>
        <c:axId val="39777482"/>
        <c:axId val="22453019"/>
      </c:barChart>
      <c:catAx>
        <c:axId val="39777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22453019"/>
        <c:crosses val="autoZero"/>
        <c:auto val="0"/>
        <c:lblOffset val="100"/>
        <c:noMultiLvlLbl val="0"/>
      </c:catAx>
      <c:valAx>
        <c:axId val="2245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39777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丸ｺﾞｼｯｸ"/>
              <a:ea typeface="丸ｺﾞｼｯｸ"/>
              <a:cs typeface="丸ｺﾞｼｯｸ"/>
            </a:defRPr>
          </a:pPr>
        </a:p>
      </c:tx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丸ｺﾞｼｯｸ"/>
                <a:ea typeface="丸ｺﾞｼｯｸ"/>
                <a:cs typeface="丸ｺﾞｼｯｸ"/>
              </a:rPr>
              <a:t>図７　産業別就業者数の推移</a:t>
            </a:r>
          </a:p>
        </c:rich>
      </c:tx>
      <c:layout>
        <c:manualLayout>
          <c:xMode val="factor"/>
          <c:yMode val="factor"/>
          <c:x val="-0.00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95"/>
          <c:w val="0.92025"/>
          <c:h val="0.73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グラフ!$M$12</c:f>
              <c:strCache>
                <c:ptCount val="1"/>
                <c:pt idx="0">
                  <c:v>第１次産業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グラフ!$L$13:$L$17</c:f>
            </c:strRef>
          </c:cat>
          <c:val>
            <c:numRef>
              <c:f>グラフ!$M$13:$M$17</c:f>
            </c:numRef>
          </c:val>
        </c:ser>
        <c:ser>
          <c:idx val="1"/>
          <c:order val="1"/>
          <c:tx>
            <c:strRef>
              <c:f>グラフ!$N$12</c:f>
              <c:strCache>
                <c:ptCount val="1"/>
                <c:pt idx="0">
                  <c:v>第２次産業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グラフ!$L$13:$L$17</c:f>
            </c:strRef>
          </c:cat>
          <c:val>
            <c:numRef>
              <c:f>グラフ!$N$13:$N$17</c:f>
            </c:numRef>
          </c:val>
        </c:ser>
        <c:ser>
          <c:idx val="2"/>
          <c:order val="2"/>
          <c:tx>
            <c:strRef>
              <c:f>グラフ!$O$12</c:f>
              <c:strCache>
                <c:ptCount val="1"/>
                <c:pt idx="0">
                  <c:v>第３次産業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グラフ!$L$13:$L$17</c:f>
            </c:strRef>
          </c:cat>
          <c:val>
            <c:numRef>
              <c:f>グラフ!$O$13:$O$17</c:f>
            </c:numRef>
          </c:val>
        </c:ser>
        <c:overlap val="100"/>
        <c:gapWidth val="100"/>
        <c:serLines>
          <c:spPr>
            <a:ln w="12700">
              <a:solidFill/>
            </a:ln>
          </c:spPr>
        </c:serLines>
        <c:axId val="750580"/>
        <c:axId val="6755221"/>
      </c:barChart>
      <c:catAx>
        <c:axId val="750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6755221"/>
        <c:crosses val="autoZero"/>
        <c:auto val="0"/>
        <c:lblOffset val="100"/>
        <c:noMultiLvlLbl val="0"/>
      </c:catAx>
      <c:valAx>
        <c:axId val="6755221"/>
        <c:scaling>
          <c:orientation val="minMax"/>
          <c:max val="80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丸ｺﾞｼｯｸ"/>
                <a:ea typeface="丸ｺﾞｼｯｸ"/>
                <a:cs typeface="丸ｺﾞｼｯｸ"/>
              </a:defRPr>
            </a:pPr>
          </a:p>
        </c:txPr>
        <c:crossAx val="750580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95"/>
          <c:y val="0.879"/>
          <c:w val="0.50075"/>
          <c:h val="0.043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丸ｺﾞｼｯｸ"/>
              <a:ea typeface="丸ｺﾞｼｯｸ"/>
              <a:cs typeface="丸ｺﾞｼｯｸ"/>
            </a:defRPr>
          </a:pPr>
        </a:p>
      </c:txPr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0.95975</cdr:x>
      <cdr:y>0.3925</cdr:y>
    </cdr:from>
    <cdr:to>
      <cdr:x>0.991</cdr:x>
      <cdr:y>-536870.5195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673417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丸ｺﾞｼｯｸ"/>
              <a:ea typeface="丸ｺﾞｼｯｸ"/>
              <a:cs typeface="丸ｺﾞｼｯｸ"/>
            </a:rPr>
            <a:t>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0.7965</cdr:y>
    </cdr:from>
    <cdr:to>
      <cdr:x>0.97175</cdr:x>
      <cdr:y>0.83675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6610350" y="3390900"/>
          <a:ext cx="219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丸ｺﾞｼｯｸ"/>
              <a:ea typeface="丸ｺﾞｼｯｸ"/>
              <a:cs typeface="丸ｺﾞｼｯｸ"/>
            </a:rPr>
            <a:t>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142875</xdr:rowOff>
    </xdr:from>
    <xdr:to>
      <xdr:col>10</xdr:col>
      <xdr:colOff>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219075" y="4762500"/>
        <a:ext cx="701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123825</xdr:rowOff>
    </xdr:from>
    <xdr:to>
      <xdr:col>10</xdr:col>
      <xdr:colOff>0</xdr:colOff>
      <xdr:row>18</xdr:row>
      <xdr:rowOff>95250</xdr:rowOff>
    </xdr:to>
    <xdr:graphicFrame>
      <xdr:nvGraphicFramePr>
        <xdr:cNvPr id="2" name="Chart 4"/>
        <xdr:cNvGraphicFramePr/>
      </xdr:nvGraphicFramePr>
      <xdr:xfrm>
        <a:off x="209550" y="123825"/>
        <a:ext cx="70294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3.75390625" style="1" customWidth="1"/>
    <col min="2" max="2" width="17.75390625" style="1" customWidth="1"/>
    <col min="3" max="3" width="7.25390625" style="1" customWidth="1"/>
    <col min="4" max="4" width="7.25390625" style="3" customWidth="1"/>
    <col min="5" max="5" width="7.25390625" style="1" customWidth="1"/>
    <col min="6" max="6" width="7.25390625" style="3" customWidth="1"/>
    <col min="7" max="7" width="7.25390625" style="1" customWidth="1"/>
    <col min="8" max="8" width="7.25390625" style="3" customWidth="1"/>
    <col min="9" max="9" width="7.25390625" style="1" customWidth="1"/>
    <col min="10" max="12" width="7.25390625" style="3" customWidth="1"/>
    <col min="13" max="16384" width="9.125" style="1" customWidth="1"/>
  </cols>
  <sheetData>
    <row r="1" spans="1:2" ht="18.75" customHeight="1">
      <c r="A1" s="2" t="s">
        <v>41</v>
      </c>
      <c r="B1" s="2"/>
    </row>
    <row r="2" spans="4:12" s="7" customFormat="1" ht="18.75" customHeight="1">
      <c r="D2" s="5"/>
      <c r="F2" s="5"/>
      <c r="H2" s="5"/>
      <c r="K2" s="4"/>
      <c r="L2" s="39" t="s">
        <v>42</v>
      </c>
    </row>
    <row r="3" spans="1:12" s="9" customFormat="1" ht="18.75" customHeight="1">
      <c r="A3" s="43" t="s">
        <v>24</v>
      </c>
      <c r="B3" s="44"/>
      <c r="C3" s="40" t="s">
        <v>25</v>
      </c>
      <c r="D3" s="40"/>
      <c r="E3" s="40" t="s">
        <v>26</v>
      </c>
      <c r="F3" s="40"/>
      <c r="G3" s="40" t="s">
        <v>27</v>
      </c>
      <c r="H3" s="40"/>
      <c r="I3" s="40" t="s">
        <v>28</v>
      </c>
      <c r="J3" s="41"/>
      <c r="K3" s="40" t="s">
        <v>31</v>
      </c>
      <c r="L3" s="41"/>
    </row>
    <row r="4" spans="1:12" s="10" customFormat="1" ht="18.75" customHeight="1">
      <c r="A4" s="43"/>
      <c r="B4" s="44"/>
      <c r="C4" s="8" t="s">
        <v>0</v>
      </c>
      <c r="D4" s="11" t="s">
        <v>1</v>
      </c>
      <c r="E4" s="8" t="s">
        <v>0</v>
      </c>
      <c r="F4" s="11" t="s">
        <v>1</v>
      </c>
      <c r="G4" s="8" t="s">
        <v>0</v>
      </c>
      <c r="H4" s="11" t="s">
        <v>1</v>
      </c>
      <c r="I4" s="8" t="s">
        <v>0</v>
      </c>
      <c r="J4" s="12" t="s">
        <v>1</v>
      </c>
      <c r="K4" s="8" t="s">
        <v>0</v>
      </c>
      <c r="L4" s="12" t="s">
        <v>1</v>
      </c>
    </row>
    <row r="5" spans="1:12" s="7" customFormat="1" ht="18.75" customHeight="1">
      <c r="A5" s="49" t="s">
        <v>3</v>
      </c>
      <c r="B5" s="50"/>
      <c r="C5" s="13">
        <v>7919</v>
      </c>
      <c r="D5" s="14">
        <v>100</v>
      </c>
      <c r="E5" s="15">
        <f>SUM(E6,E10,E14,E21)</f>
        <v>7336</v>
      </c>
      <c r="F5" s="14">
        <v>100</v>
      </c>
      <c r="G5" s="15">
        <f>SUM(G6,G10,G14,G21)</f>
        <v>7550</v>
      </c>
      <c r="H5" s="14">
        <v>100</v>
      </c>
      <c r="I5" s="15">
        <f>SUM(I6,I10,I14,I21)</f>
        <v>7369</v>
      </c>
      <c r="J5" s="14">
        <v>100</v>
      </c>
      <c r="K5" s="15">
        <f>SUM(K6,K10,K14,K21)</f>
        <v>7653</v>
      </c>
      <c r="L5" s="14">
        <v>100</v>
      </c>
    </row>
    <row r="6" spans="1:12" s="7" customFormat="1" ht="18.75" customHeight="1">
      <c r="A6" s="46" t="s">
        <v>6</v>
      </c>
      <c r="B6" s="48"/>
      <c r="C6" s="16">
        <v>6462</v>
      </c>
      <c r="D6" s="17">
        <f>C6/C5*100</f>
        <v>81.60121227427706</v>
      </c>
      <c r="E6" s="18">
        <f>SUM(E7:E9)</f>
        <v>5251</v>
      </c>
      <c r="F6" s="17">
        <f>E6/E5*100</f>
        <v>71.57851690294439</v>
      </c>
      <c r="G6" s="18">
        <f>SUM(G7:G9)</f>
        <v>4573</v>
      </c>
      <c r="H6" s="17">
        <f>G6/G5*100</f>
        <v>60.569536423841065</v>
      </c>
      <c r="I6" s="18">
        <f>SUM(I7:I9)</f>
        <v>3515</v>
      </c>
      <c r="J6" s="17">
        <f>I6/I5*100</f>
        <v>47.69982358528972</v>
      </c>
      <c r="K6" s="18">
        <f>SUM(K7:K9)</f>
        <v>2972</v>
      </c>
      <c r="L6" s="17">
        <f>K6/K5*100</f>
        <v>38.834444008885406</v>
      </c>
    </row>
    <row r="7" spans="2:12" s="7" customFormat="1" ht="18.75" customHeight="1">
      <c r="B7" s="23" t="s">
        <v>7</v>
      </c>
      <c r="C7" s="16">
        <v>6456</v>
      </c>
      <c r="D7" s="17">
        <f>C7/C5*100</f>
        <v>81.5254451319611</v>
      </c>
      <c r="E7" s="18">
        <v>5251</v>
      </c>
      <c r="F7" s="17">
        <f>E7/E5*100</f>
        <v>71.57851690294439</v>
      </c>
      <c r="G7" s="18">
        <v>4573</v>
      </c>
      <c r="H7" s="17">
        <f>G7/G5*100</f>
        <v>60.569536423841065</v>
      </c>
      <c r="I7" s="18">
        <v>3512</v>
      </c>
      <c r="J7" s="17">
        <f>I7/I5*100</f>
        <v>47.659112498303706</v>
      </c>
      <c r="K7" s="18">
        <v>2971</v>
      </c>
      <c r="L7" s="17">
        <f>K7/K5*100</f>
        <v>38.821377237684565</v>
      </c>
    </row>
    <row r="8" spans="2:12" s="7" customFormat="1" ht="18.75" customHeight="1">
      <c r="B8" s="23" t="s">
        <v>8</v>
      </c>
      <c r="C8" s="16">
        <v>6</v>
      </c>
      <c r="D8" s="17">
        <f>C8/C5*100</f>
        <v>0.07576714231594898</v>
      </c>
      <c r="E8" s="27" t="s">
        <v>29</v>
      </c>
      <c r="F8" s="27" t="s">
        <v>29</v>
      </c>
      <c r="G8" s="27" t="s">
        <v>29</v>
      </c>
      <c r="H8" s="27" t="s">
        <v>29</v>
      </c>
      <c r="I8" s="18">
        <v>1</v>
      </c>
      <c r="J8" s="17">
        <v>0</v>
      </c>
      <c r="K8" s="27" t="s">
        <v>29</v>
      </c>
      <c r="L8" s="27" t="s">
        <v>29</v>
      </c>
    </row>
    <row r="9" spans="1:12" s="7" customFormat="1" ht="18.75" customHeight="1">
      <c r="A9" s="29"/>
      <c r="B9" s="23" t="s">
        <v>9</v>
      </c>
      <c r="C9" s="30" t="s">
        <v>29</v>
      </c>
      <c r="D9" s="27" t="s">
        <v>29</v>
      </c>
      <c r="E9" s="27" t="s">
        <v>29</v>
      </c>
      <c r="F9" s="27" t="s">
        <v>29</v>
      </c>
      <c r="G9" s="27" t="s">
        <v>29</v>
      </c>
      <c r="H9" s="27" t="s">
        <v>29</v>
      </c>
      <c r="I9" s="18">
        <v>2</v>
      </c>
      <c r="J9" s="17">
        <v>0</v>
      </c>
      <c r="K9" s="18">
        <v>1</v>
      </c>
      <c r="L9" s="17">
        <f>K9/K5*100</f>
        <v>0.013066771200836273</v>
      </c>
    </row>
    <row r="10" spans="1:12" s="7" customFormat="1" ht="18.75" customHeight="1">
      <c r="A10" s="46" t="s">
        <v>10</v>
      </c>
      <c r="B10" s="48"/>
      <c r="C10" s="16">
        <v>292</v>
      </c>
      <c r="D10" s="17">
        <f>C10/C5*100</f>
        <v>3.687334259376184</v>
      </c>
      <c r="E10" s="18">
        <f>SUM(E11:E13)</f>
        <v>840</v>
      </c>
      <c r="F10" s="17">
        <f>E10/E5*100</f>
        <v>11.450381679389313</v>
      </c>
      <c r="G10" s="18">
        <v>1523</v>
      </c>
      <c r="H10" s="17">
        <f>G10/G5*100</f>
        <v>20.17218543046358</v>
      </c>
      <c r="I10" s="18">
        <v>2027</v>
      </c>
      <c r="J10" s="17">
        <f>I10/I5*100</f>
        <v>27.50712444022255</v>
      </c>
      <c r="K10" s="18">
        <f>SUM(K11:K13)</f>
        <v>2525</v>
      </c>
      <c r="L10" s="17">
        <f>K10/K5*100</f>
        <v>32.993597282111594</v>
      </c>
    </row>
    <row r="11" spans="2:12" s="7" customFormat="1" ht="18.75" customHeight="1">
      <c r="B11" s="23" t="s">
        <v>11</v>
      </c>
      <c r="C11" s="27" t="s">
        <v>29</v>
      </c>
      <c r="D11" s="27" t="s">
        <v>29</v>
      </c>
      <c r="E11" s="18">
        <v>3</v>
      </c>
      <c r="F11" s="17">
        <v>0</v>
      </c>
      <c r="G11" s="18">
        <v>1</v>
      </c>
      <c r="H11" s="17">
        <f>G11/G5*100</f>
        <v>0.013245033112582781</v>
      </c>
      <c r="I11" s="27" t="s">
        <v>29</v>
      </c>
      <c r="J11" s="27" t="s">
        <v>29</v>
      </c>
      <c r="K11" s="18">
        <v>1</v>
      </c>
      <c r="L11" s="17">
        <f>K11/K5*100</f>
        <v>0.013066771200836273</v>
      </c>
    </row>
    <row r="12" spans="2:12" s="7" customFormat="1" ht="18.75" customHeight="1">
      <c r="B12" s="23" t="s">
        <v>12</v>
      </c>
      <c r="C12" s="16">
        <v>83</v>
      </c>
      <c r="D12" s="17">
        <f>C12/C5*100</f>
        <v>1.0481121353706275</v>
      </c>
      <c r="E12" s="18">
        <v>194</v>
      </c>
      <c r="F12" s="17">
        <f>E12/E5*100</f>
        <v>2.6444929116684843</v>
      </c>
      <c r="G12" s="18">
        <v>351</v>
      </c>
      <c r="H12" s="17">
        <f>G12/G5*100</f>
        <v>4.6490066225165565</v>
      </c>
      <c r="I12" s="18">
        <v>529</v>
      </c>
      <c r="J12" s="17">
        <f>I12/I5*100</f>
        <v>7.178721671868639</v>
      </c>
      <c r="K12" s="18">
        <v>725</v>
      </c>
      <c r="L12" s="17">
        <f>K12/K5*100</f>
        <v>9.473409120606298</v>
      </c>
    </row>
    <row r="13" spans="1:12" s="7" customFormat="1" ht="18.75" customHeight="1">
      <c r="A13" s="29"/>
      <c r="B13" s="23" t="s">
        <v>13</v>
      </c>
      <c r="C13" s="16">
        <v>209</v>
      </c>
      <c r="D13" s="17">
        <f>C13/C5*100</f>
        <v>2.6392221240055562</v>
      </c>
      <c r="E13" s="18">
        <v>643</v>
      </c>
      <c r="F13" s="17">
        <f>E13/E5*100</f>
        <v>8.764994547437295</v>
      </c>
      <c r="G13" s="18">
        <v>1171</v>
      </c>
      <c r="H13" s="17">
        <f>G13/G5*100</f>
        <v>15.509933774834437</v>
      </c>
      <c r="I13" s="18">
        <v>1498</v>
      </c>
      <c r="J13" s="17">
        <f>I13/I5*100</f>
        <v>20.328402768353914</v>
      </c>
      <c r="K13" s="18">
        <v>1799</v>
      </c>
      <c r="L13" s="17">
        <f>K13/K5*100</f>
        <v>23.507121390304455</v>
      </c>
    </row>
    <row r="14" spans="1:12" s="7" customFormat="1" ht="18.75" customHeight="1">
      <c r="A14" s="46" t="s">
        <v>14</v>
      </c>
      <c r="B14" s="47"/>
      <c r="C14" s="16">
        <v>1165</v>
      </c>
      <c r="D14" s="17">
        <f>C14/C5*100</f>
        <v>14.71145346634676</v>
      </c>
      <c r="E14" s="18">
        <v>1243</v>
      </c>
      <c r="F14" s="17">
        <f>E14/E5*100</f>
        <v>16.94383860414395</v>
      </c>
      <c r="G14" s="18">
        <f>SUM(G15:G20)</f>
        <v>1454</v>
      </c>
      <c r="H14" s="17">
        <f>G14/G5*100</f>
        <v>19.258278145695364</v>
      </c>
      <c r="I14" s="18">
        <v>1814</v>
      </c>
      <c r="J14" s="17">
        <f>I14/I5*100</f>
        <v>24.616637264214955</v>
      </c>
      <c r="K14" s="18">
        <f>SUM(K15:K20)</f>
        <v>2149</v>
      </c>
      <c r="L14" s="17">
        <f>K14/K5*100</f>
        <v>28.08049131059715</v>
      </c>
    </row>
    <row r="15" spans="2:12" s="7" customFormat="1" ht="18.75" customHeight="1">
      <c r="B15" s="23" t="s">
        <v>15</v>
      </c>
      <c r="C15" s="16">
        <v>596</v>
      </c>
      <c r="D15" s="17">
        <f>C15/C5*100</f>
        <v>7.526202803384266</v>
      </c>
      <c r="E15" s="18">
        <v>567</v>
      </c>
      <c r="F15" s="17">
        <f>E15/E5*100</f>
        <v>7.729007633587787</v>
      </c>
      <c r="G15" s="18">
        <v>656</v>
      </c>
      <c r="H15" s="17">
        <f>G15/G5*100</f>
        <v>8.688741721854305</v>
      </c>
      <c r="I15" s="18">
        <v>804</v>
      </c>
      <c r="J15" s="17">
        <f>I15/I5*100</f>
        <v>10.910571312254037</v>
      </c>
      <c r="K15" s="18">
        <v>908</v>
      </c>
      <c r="L15" s="17">
        <f>K15/K5*100</f>
        <v>11.864628250359337</v>
      </c>
    </row>
    <row r="16" spans="2:12" s="7" customFormat="1" ht="18.75" customHeight="1">
      <c r="B16" s="23" t="s">
        <v>16</v>
      </c>
      <c r="C16" s="16">
        <v>16</v>
      </c>
      <c r="D16" s="17">
        <f>C16/C5*100</f>
        <v>0.20204571284253062</v>
      </c>
      <c r="E16" s="18">
        <v>21</v>
      </c>
      <c r="F16" s="17">
        <f>E16/E5*100</f>
        <v>0.2862595419847328</v>
      </c>
      <c r="G16" s="18">
        <v>21</v>
      </c>
      <c r="H16" s="17">
        <f>G16/G5*100</f>
        <v>0.2781456953642384</v>
      </c>
      <c r="I16" s="18">
        <v>49</v>
      </c>
      <c r="J16" s="17">
        <f>I16/I5*100</f>
        <v>0.6649477541050346</v>
      </c>
      <c r="K16" s="18">
        <f>54+16</f>
        <v>70</v>
      </c>
      <c r="L16" s="17">
        <f>K16/K5*100</f>
        <v>0.9146739840585392</v>
      </c>
    </row>
    <row r="17" spans="2:12" s="7" customFormat="1" ht="18.75" customHeight="1">
      <c r="B17" s="23" t="s">
        <v>17</v>
      </c>
      <c r="C17" s="16">
        <v>73</v>
      </c>
      <c r="D17" s="17">
        <f>C17/C5*100</f>
        <v>0.921833564844046</v>
      </c>
      <c r="E17" s="18">
        <v>116</v>
      </c>
      <c r="F17" s="17">
        <f>E17/E5*100</f>
        <v>1.5812431842966195</v>
      </c>
      <c r="G17" s="18">
        <v>145</v>
      </c>
      <c r="H17" s="17">
        <f>G17/G5*100</f>
        <v>1.9205298013245033</v>
      </c>
      <c r="I17" s="18">
        <v>216</v>
      </c>
      <c r="J17" s="17">
        <f>I17/I5*100</f>
        <v>2.9311982629936217</v>
      </c>
      <c r="K17" s="18">
        <v>281</v>
      </c>
      <c r="L17" s="17">
        <f>K17/K5*100</f>
        <v>3.6717627074349926</v>
      </c>
    </row>
    <row r="18" spans="2:12" s="7" customFormat="1" ht="18.75" customHeight="1">
      <c r="B18" s="23" t="s">
        <v>18</v>
      </c>
      <c r="C18" s="16">
        <v>6</v>
      </c>
      <c r="D18" s="17">
        <v>0.1</v>
      </c>
      <c r="E18" s="18">
        <v>5</v>
      </c>
      <c r="F18" s="17">
        <f>E18/E5*100</f>
        <v>0.06815703380588876</v>
      </c>
      <c r="G18" s="18">
        <v>9</v>
      </c>
      <c r="H18" s="17">
        <f>G18/G5*100</f>
        <v>0.11920529801324503</v>
      </c>
      <c r="I18" s="18">
        <v>11</v>
      </c>
      <c r="J18" s="17">
        <f>I18/I5*100</f>
        <v>0.14927398561541594</v>
      </c>
      <c r="K18" s="18">
        <v>13</v>
      </c>
      <c r="L18" s="17">
        <f>K18/K5*100</f>
        <v>0.16986802561087155</v>
      </c>
    </row>
    <row r="19" spans="2:12" s="7" customFormat="1" ht="18.75" customHeight="1">
      <c r="B19" s="23" t="s">
        <v>19</v>
      </c>
      <c r="C19" s="16">
        <v>387</v>
      </c>
      <c r="D19" s="17">
        <f>C19/C5*100</f>
        <v>4.886980679378709</v>
      </c>
      <c r="E19" s="18">
        <v>443</v>
      </c>
      <c r="F19" s="17">
        <f>E19/E5*100</f>
        <v>6.038713195201745</v>
      </c>
      <c r="G19" s="18">
        <v>535</v>
      </c>
      <c r="H19" s="17">
        <f>G19/G5*100</f>
        <v>7.086092715231788</v>
      </c>
      <c r="I19" s="18">
        <v>623</v>
      </c>
      <c r="J19" s="17">
        <f>I19/I5*100</f>
        <v>8.454335730764011</v>
      </c>
      <c r="K19" s="18">
        <v>754</v>
      </c>
      <c r="L19" s="17">
        <f>K19/K5*100</f>
        <v>9.85234548543055</v>
      </c>
    </row>
    <row r="20" spans="1:12" s="7" customFormat="1" ht="18.75" customHeight="1">
      <c r="A20" s="29"/>
      <c r="B20" s="23" t="s">
        <v>20</v>
      </c>
      <c r="C20" s="16">
        <v>87</v>
      </c>
      <c r="D20" s="17">
        <f>C20/C5*100</f>
        <v>1.0986235635812602</v>
      </c>
      <c r="E20" s="18">
        <v>91</v>
      </c>
      <c r="F20" s="17">
        <f>E20/E5*100</f>
        <v>1.2404580152671756</v>
      </c>
      <c r="G20" s="18">
        <v>88</v>
      </c>
      <c r="H20" s="17">
        <f>G20/G5*100</f>
        <v>1.1655629139072847</v>
      </c>
      <c r="I20" s="18">
        <v>111</v>
      </c>
      <c r="J20" s="17">
        <f>I20/I5*100</f>
        <v>1.5063102184828334</v>
      </c>
      <c r="K20" s="18">
        <v>123</v>
      </c>
      <c r="L20" s="17">
        <f>K20/K5*100</f>
        <v>1.6072128577028617</v>
      </c>
    </row>
    <row r="21" spans="1:12" s="7" customFormat="1" ht="18.75" customHeight="1">
      <c r="A21" s="31" t="s">
        <v>21</v>
      </c>
      <c r="B21" s="32"/>
      <c r="C21" s="33" t="s">
        <v>29</v>
      </c>
      <c r="D21" s="34" t="s">
        <v>29</v>
      </c>
      <c r="E21" s="35">
        <v>2</v>
      </c>
      <c r="F21" s="36">
        <f>E21/E7*100</f>
        <v>0.03808798324128738</v>
      </c>
      <c r="G21" s="34" t="s">
        <v>29</v>
      </c>
      <c r="H21" s="34" t="s">
        <v>29</v>
      </c>
      <c r="I21" s="35">
        <v>13</v>
      </c>
      <c r="J21" s="36">
        <v>0.2</v>
      </c>
      <c r="K21" s="35">
        <v>7</v>
      </c>
      <c r="L21" s="36">
        <f>K21/K5*100</f>
        <v>0.09146739840585391</v>
      </c>
    </row>
    <row r="22" spans="4:12" s="7" customFormat="1" ht="18.75" customHeight="1">
      <c r="D22" s="5"/>
      <c r="F22" s="5"/>
      <c r="H22" s="5"/>
      <c r="J22" s="5"/>
      <c r="K22" s="5"/>
      <c r="L22" s="5"/>
    </row>
    <row r="23" spans="1:10" s="7" customFormat="1" ht="18.75" customHeight="1">
      <c r="A23" s="43" t="s">
        <v>30</v>
      </c>
      <c r="B23" s="44"/>
      <c r="C23" s="41" t="s">
        <v>32</v>
      </c>
      <c r="D23" s="45"/>
      <c r="E23" s="41" t="s">
        <v>33</v>
      </c>
      <c r="F23" s="45"/>
      <c r="G23" s="41" t="s">
        <v>34</v>
      </c>
      <c r="H23" s="45"/>
      <c r="I23" s="40" t="s">
        <v>23</v>
      </c>
      <c r="J23" s="42"/>
    </row>
    <row r="24" spans="1:10" s="7" customFormat="1" ht="18.75" customHeight="1">
      <c r="A24" s="43"/>
      <c r="B24" s="44"/>
      <c r="C24" s="8" t="s">
        <v>0</v>
      </c>
      <c r="D24" s="11" t="s">
        <v>1</v>
      </c>
      <c r="E24" s="8" t="s">
        <v>0</v>
      </c>
      <c r="F24" s="11" t="s">
        <v>1</v>
      </c>
      <c r="G24" s="8" t="s">
        <v>0</v>
      </c>
      <c r="H24" s="12" t="s">
        <v>1</v>
      </c>
      <c r="I24" s="8" t="s">
        <v>0</v>
      </c>
      <c r="J24" s="12" t="s">
        <v>1</v>
      </c>
    </row>
    <row r="25" spans="1:10" s="7" customFormat="1" ht="18.75" customHeight="1">
      <c r="A25" s="49" t="s">
        <v>3</v>
      </c>
      <c r="B25" s="50"/>
      <c r="C25" s="15">
        <f>SUM(C26,C30,C34,C41)</f>
        <v>7750</v>
      </c>
      <c r="D25" s="14">
        <v>100</v>
      </c>
      <c r="E25" s="15">
        <f>SUM(E26,E30,E34,E41)</f>
        <v>7977</v>
      </c>
      <c r="F25" s="14">
        <v>100</v>
      </c>
      <c r="G25" s="15">
        <f>SUM(G26,G30,G34,G41)</f>
        <v>7842</v>
      </c>
      <c r="H25" s="14">
        <v>100</v>
      </c>
      <c r="I25" s="15">
        <f>SUM(I26,I30,I34,I41)</f>
        <v>8011</v>
      </c>
      <c r="J25" s="14">
        <v>100</v>
      </c>
    </row>
    <row r="26" spans="1:10" s="7" customFormat="1" ht="18.75" customHeight="1">
      <c r="A26" s="46" t="s">
        <v>6</v>
      </c>
      <c r="B26" s="48"/>
      <c r="C26" s="18">
        <f>SUM(C27:C29)</f>
        <v>2456</v>
      </c>
      <c r="D26" s="17">
        <f>C26/C25*100</f>
        <v>31.690322580645162</v>
      </c>
      <c r="E26" s="18">
        <f>SUM(E27:E29)</f>
        <v>1887</v>
      </c>
      <c r="F26" s="17">
        <f>E26/E25*100</f>
        <v>23.655509590071453</v>
      </c>
      <c r="G26" s="18">
        <f>SUM(G27:G29)</f>
        <v>1469</v>
      </c>
      <c r="H26" s="17">
        <f>G26/G25*100</f>
        <v>18.7324662076001</v>
      </c>
      <c r="I26" s="18">
        <f>SUM(I27:I29)</f>
        <v>1409</v>
      </c>
      <c r="J26" s="17">
        <f>I26/I25*100</f>
        <v>17.588316065410062</v>
      </c>
    </row>
    <row r="27" spans="2:10" s="7" customFormat="1" ht="18.75" customHeight="1">
      <c r="B27" s="23" t="s">
        <v>7</v>
      </c>
      <c r="C27" s="18">
        <v>2455</v>
      </c>
      <c r="D27" s="17">
        <f>C27/C25*100</f>
        <v>31.677419354838708</v>
      </c>
      <c r="E27" s="18">
        <v>1885</v>
      </c>
      <c r="F27" s="17">
        <f>E27/E25*100</f>
        <v>23.630437507835026</v>
      </c>
      <c r="G27" s="18">
        <v>1469</v>
      </c>
      <c r="H27" s="17">
        <f>G27/G25*100</f>
        <v>18.7324662076001</v>
      </c>
      <c r="I27" s="18">
        <v>1408</v>
      </c>
      <c r="J27" s="17">
        <f>I27/I25*100</f>
        <v>17.575833229309698</v>
      </c>
    </row>
    <row r="28" spans="2:10" s="7" customFormat="1" ht="18.75" customHeight="1">
      <c r="B28" s="23" t="s">
        <v>8</v>
      </c>
      <c r="C28" s="27" t="s">
        <v>29</v>
      </c>
      <c r="D28" s="27" t="s">
        <v>29</v>
      </c>
      <c r="E28" s="27" t="s">
        <v>29</v>
      </c>
      <c r="F28" s="27" t="s">
        <v>29</v>
      </c>
      <c r="G28" s="27" t="s">
        <v>29</v>
      </c>
      <c r="H28" s="27" t="s">
        <v>29</v>
      </c>
      <c r="I28" s="27" t="s">
        <v>29</v>
      </c>
      <c r="J28" s="27" t="s">
        <v>29</v>
      </c>
    </row>
    <row r="29" spans="1:10" s="7" customFormat="1" ht="18.75" customHeight="1">
      <c r="A29" s="29"/>
      <c r="B29" s="23" t="s">
        <v>9</v>
      </c>
      <c r="C29" s="18">
        <v>1</v>
      </c>
      <c r="D29" s="17">
        <f>C29/C25*100</f>
        <v>0.012903225806451613</v>
      </c>
      <c r="E29" s="18">
        <v>2</v>
      </c>
      <c r="F29" s="17">
        <f>E29/E25*100</f>
        <v>0.025072082236429732</v>
      </c>
      <c r="G29" s="27" t="s">
        <v>29</v>
      </c>
      <c r="H29" s="27" t="s">
        <v>29</v>
      </c>
      <c r="I29" s="18">
        <v>1</v>
      </c>
      <c r="J29" s="17">
        <f>I29/I25*100</f>
        <v>0.012482836100362</v>
      </c>
    </row>
    <row r="30" spans="1:10" s="7" customFormat="1" ht="18.75" customHeight="1">
      <c r="A30" s="46" t="s">
        <v>10</v>
      </c>
      <c r="B30" s="48"/>
      <c r="C30" s="18">
        <f>SUM(C31:C33)</f>
        <v>2843</v>
      </c>
      <c r="D30" s="17">
        <f>C30/C25*100</f>
        <v>36.68387096774193</v>
      </c>
      <c r="E30" s="18">
        <f>SUM(E31:E33)</f>
        <v>3383</v>
      </c>
      <c r="F30" s="17">
        <f>E30/E25*100</f>
        <v>42.4094271029209</v>
      </c>
      <c r="G30" s="18">
        <f>SUM(G31:G33)</f>
        <v>3282</v>
      </c>
      <c r="H30" s="17">
        <f>G30/G25*100</f>
        <v>41.85156847742923</v>
      </c>
      <c r="I30" s="18">
        <f>SUM(I31:I33)</f>
        <v>3331</v>
      </c>
      <c r="J30" s="17">
        <f>I30/I25*100</f>
        <v>41.58032705030583</v>
      </c>
    </row>
    <row r="31" spans="2:10" s="7" customFormat="1" ht="18.75" customHeight="1">
      <c r="B31" s="23" t="s">
        <v>11</v>
      </c>
      <c r="C31" s="18">
        <v>3</v>
      </c>
      <c r="D31" s="17">
        <f>C31/C25*100</f>
        <v>0.03870967741935484</v>
      </c>
      <c r="E31" s="18">
        <v>2</v>
      </c>
      <c r="F31" s="17">
        <f>E31/E25*100</f>
        <v>0.025072082236429732</v>
      </c>
      <c r="G31" s="27" t="s">
        <v>29</v>
      </c>
      <c r="H31" s="27" t="s">
        <v>29</v>
      </c>
      <c r="I31" s="18">
        <v>1</v>
      </c>
      <c r="J31" s="17">
        <f>I31/I25*100</f>
        <v>0.012482836100362</v>
      </c>
    </row>
    <row r="32" spans="2:10" s="7" customFormat="1" ht="18.75" customHeight="1">
      <c r="B32" s="23" t="s">
        <v>12</v>
      </c>
      <c r="C32" s="18">
        <v>773</v>
      </c>
      <c r="D32" s="17">
        <f>C32/C25*100</f>
        <v>9.974193548387095</v>
      </c>
      <c r="E32" s="18">
        <v>961</v>
      </c>
      <c r="F32" s="17">
        <f>E32/E25*100</f>
        <v>12.047135514604488</v>
      </c>
      <c r="G32" s="18">
        <v>1051</v>
      </c>
      <c r="H32" s="17">
        <f>G32/G25*100</f>
        <v>13.402193318031113</v>
      </c>
      <c r="I32" s="18">
        <v>1069</v>
      </c>
      <c r="J32" s="17">
        <f>I32/I25*100</f>
        <v>13.344151791286981</v>
      </c>
    </row>
    <row r="33" spans="1:10" s="7" customFormat="1" ht="18.75" customHeight="1">
      <c r="A33" s="29"/>
      <c r="B33" s="23" t="s">
        <v>13</v>
      </c>
      <c r="C33" s="18">
        <v>2067</v>
      </c>
      <c r="D33" s="17">
        <f>C33/C25*100</f>
        <v>26.670967741935485</v>
      </c>
      <c r="E33" s="18">
        <v>2420</v>
      </c>
      <c r="F33" s="17">
        <f>E33/E25*100</f>
        <v>30.337219506079983</v>
      </c>
      <c r="G33" s="18">
        <v>2231</v>
      </c>
      <c r="H33" s="17">
        <v>28.5</v>
      </c>
      <c r="I33" s="18">
        <v>2261</v>
      </c>
      <c r="J33" s="17">
        <f>I33/I25*100</f>
        <v>28.22369242291849</v>
      </c>
    </row>
    <row r="34" spans="1:10" s="7" customFormat="1" ht="18.75" customHeight="1">
      <c r="A34" s="46" t="s">
        <v>14</v>
      </c>
      <c r="B34" s="47"/>
      <c r="C34" s="18">
        <f>SUM(C35:C40)</f>
        <v>2450</v>
      </c>
      <c r="D34" s="17">
        <f>C34/C25*100</f>
        <v>31.61290322580645</v>
      </c>
      <c r="E34" s="18">
        <f>SUM(E35:E40)</f>
        <v>2701</v>
      </c>
      <c r="F34" s="17">
        <f>E34/E25*100</f>
        <v>33.85984706029836</v>
      </c>
      <c r="G34" s="18">
        <f>SUM(G35:G40)</f>
        <v>3083</v>
      </c>
      <c r="H34" s="17">
        <f>G34/G25*100</f>
        <v>39.313950522825806</v>
      </c>
      <c r="I34" s="18">
        <f>SUM(I35:I40)</f>
        <v>3251</v>
      </c>
      <c r="J34" s="17">
        <f>I34/I25*100</f>
        <v>40.58170016227687</v>
      </c>
    </row>
    <row r="35" spans="2:10" s="7" customFormat="1" ht="18.75" customHeight="1">
      <c r="B35" s="23" t="s">
        <v>15</v>
      </c>
      <c r="C35" s="18">
        <v>1014</v>
      </c>
      <c r="D35" s="17">
        <f>C35/C25*100</f>
        <v>13.083870967741937</v>
      </c>
      <c r="E35" s="18">
        <v>1004</v>
      </c>
      <c r="F35" s="17">
        <f>E35/E25*100</f>
        <v>12.586185282687728</v>
      </c>
      <c r="G35" s="18">
        <v>1143</v>
      </c>
      <c r="H35" s="17">
        <f>G35/G25*100</f>
        <v>14.575363427697017</v>
      </c>
      <c r="I35" s="18">
        <v>1140</v>
      </c>
      <c r="J35" s="17">
        <f>I35/I25*100</f>
        <v>14.230433154412683</v>
      </c>
    </row>
    <row r="36" spans="2:10" s="7" customFormat="1" ht="18.75" customHeight="1">
      <c r="B36" s="23" t="s">
        <v>16</v>
      </c>
      <c r="C36" s="18">
        <f>64+17</f>
        <v>81</v>
      </c>
      <c r="D36" s="17">
        <f>C36/C25*100</f>
        <v>1.0451612903225806</v>
      </c>
      <c r="E36" s="18">
        <f>75+25</f>
        <v>100</v>
      </c>
      <c r="F36" s="17">
        <f>E36/E25*100</f>
        <v>1.253604111821487</v>
      </c>
      <c r="G36" s="18">
        <v>126</v>
      </c>
      <c r="H36" s="17">
        <f>G36/G25*100</f>
        <v>1.6067329762815608</v>
      </c>
      <c r="I36" s="18">
        <v>118</v>
      </c>
      <c r="J36" s="17">
        <f>I36/I25*100</f>
        <v>1.4729746598427162</v>
      </c>
    </row>
    <row r="37" spans="2:10" s="7" customFormat="1" ht="18.75" customHeight="1">
      <c r="B37" s="23" t="s">
        <v>17</v>
      </c>
      <c r="C37" s="18">
        <v>376</v>
      </c>
      <c r="D37" s="17">
        <f>C37/C25*100</f>
        <v>4.851612903225806</v>
      </c>
      <c r="E37" s="18">
        <v>447</v>
      </c>
      <c r="F37" s="17">
        <f>E37/E25*100</f>
        <v>5.603610379842046</v>
      </c>
      <c r="G37" s="18">
        <v>519</v>
      </c>
      <c r="H37" s="17">
        <f>G37/G25*100</f>
        <v>6.6182096403978585</v>
      </c>
      <c r="I37" s="18">
        <v>576</v>
      </c>
      <c r="J37" s="17">
        <f>I37/I25*100</f>
        <v>7.190113593808513</v>
      </c>
    </row>
    <row r="38" spans="2:10" s="7" customFormat="1" ht="18.75" customHeight="1">
      <c r="B38" s="23" t="s">
        <v>18</v>
      </c>
      <c r="C38" s="18">
        <v>15</v>
      </c>
      <c r="D38" s="17">
        <f>C38/C25*100</f>
        <v>0.1935483870967742</v>
      </c>
      <c r="E38" s="18">
        <v>11</v>
      </c>
      <c r="F38" s="17">
        <f>E38/E25*100</f>
        <v>0.13789645230036354</v>
      </c>
      <c r="G38" s="18">
        <v>7</v>
      </c>
      <c r="H38" s="17">
        <f>G38/G25*100</f>
        <v>0.08926294312675338</v>
      </c>
      <c r="I38" s="18">
        <v>8</v>
      </c>
      <c r="J38" s="17">
        <f>I38/I25*100</f>
        <v>0.099862688802896</v>
      </c>
    </row>
    <row r="39" spans="2:10" s="7" customFormat="1" ht="18.75" customHeight="1">
      <c r="B39" s="23" t="s">
        <v>19</v>
      </c>
      <c r="C39" s="18">
        <v>832</v>
      </c>
      <c r="D39" s="17">
        <f>C39/C25*100</f>
        <v>10.735483870967743</v>
      </c>
      <c r="E39" s="18">
        <v>993</v>
      </c>
      <c r="F39" s="17">
        <f>E39/E25*100</f>
        <v>12.448288830387364</v>
      </c>
      <c r="G39" s="18">
        <v>1120</v>
      </c>
      <c r="H39" s="17">
        <f>G39/G25*100</f>
        <v>14.28207090028054</v>
      </c>
      <c r="I39" s="18">
        <v>1241</v>
      </c>
      <c r="J39" s="17">
        <f>I39/I25*100</f>
        <v>15.491199600549244</v>
      </c>
    </row>
    <row r="40" spans="1:10" s="7" customFormat="1" ht="18.75" customHeight="1">
      <c r="A40" s="29"/>
      <c r="B40" s="23" t="s">
        <v>20</v>
      </c>
      <c r="C40" s="18">
        <v>132</v>
      </c>
      <c r="D40" s="17">
        <f>C40/C25*100</f>
        <v>1.703225806451613</v>
      </c>
      <c r="E40" s="18">
        <v>146</v>
      </c>
      <c r="F40" s="17">
        <f>E40/E25*100</f>
        <v>1.8302620032593708</v>
      </c>
      <c r="G40" s="18">
        <v>168</v>
      </c>
      <c r="H40" s="17">
        <f>G40/G25*100</f>
        <v>2.1423106350420813</v>
      </c>
      <c r="I40" s="18">
        <v>168</v>
      </c>
      <c r="J40" s="17">
        <f>I40/I25*100</f>
        <v>2.0971164648608163</v>
      </c>
    </row>
    <row r="41" spans="1:10" s="7" customFormat="1" ht="18.75" customHeight="1">
      <c r="A41" s="31" t="s">
        <v>21</v>
      </c>
      <c r="B41" s="32"/>
      <c r="C41" s="35">
        <v>1</v>
      </c>
      <c r="D41" s="36">
        <f>C41/C25*100</f>
        <v>0.012903225806451613</v>
      </c>
      <c r="E41" s="35">
        <v>6</v>
      </c>
      <c r="F41" s="36">
        <f>E41/E25*100</f>
        <v>0.07521624670928921</v>
      </c>
      <c r="G41" s="35">
        <v>8</v>
      </c>
      <c r="H41" s="36">
        <f>G41/G25*100</f>
        <v>0.102014792144861</v>
      </c>
      <c r="I41" s="35">
        <v>20</v>
      </c>
      <c r="J41" s="36">
        <f>I41/I25*100</f>
        <v>0.24965672200724004</v>
      </c>
    </row>
    <row r="42" spans="4:12" s="7" customFormat="1" ht="18.75" customHeight="1">
      <c r="D42" s="5"/>
      <c r="F42" s="5"/>
      <c r="H42" s="5"/>
      <c r="J42" s="4"/>
      <c r="K42" s="4"/>
      <c r="L42" s="4" t="s">
        <v>22</v>
      </c>
    </row>
    <row r="43" spans="4:12" s="7" customFormat="1" ht="18.75" customHeight="1">
      <c r="D43" s="5"/>
      <c r="F43" s="5"/>
      <c r="H43" s="5"/>
      <c r="J43" s="5"/>
      <c r="K43" s="5"/>
      <c r="L43" s="5"/>
    </row>
    <row r="44" spans="4:12" s="7" customFormat="1" ht="18.75" customHeight="1">
      <c r="D44" s="5"/>
      <c r="F44" s="5"/>
      <c r="H44" s="5"/>
      <c r="J44" s="5"/>
      <c r="K44" s="5"/>
      <c r="L44" s="5"/>
    </row>
    <row r="45" spans="4:12" s="7" customFormat="1" ht="18.75" customHeight="1">
      <c r="D45" s="5"/>
      <c r="F45" s="5"/>
      <c r="H45" s="5"/>
      <c r="J45" s="5"/>
      <c r="K45" s="5"/>
      <c r="L45" s="5"/>
    </row>
  </sheetData>
  <mergeCells count="19">
    <mergeCell ref="A5:B5"/>
    <mergeCell ref="A6:B6"/>
    <mergeCell ref="A10:B10"/>
    <mergeCell ref="A14:B14"/>
    <mergeCell ref="A23:B24"/>
    <mergeCell ref="A34:B34"/>
    <mergeCell ref="A30:B30"/>
    <mergeCell ref="A26:B26"/>
    <mergeCell ref="A25:B25"/>
    <mergeCell ref="K3:L3"/>
    <mergeCell ref="I23:J23"/>
    <mergeCell ref="A3:B4"/>
    <mergeCell ref="C3:D3"/>
    <mergeCell ref="E3:F3"/>
    <mergeCell ref="G3:H3"/>
    <mergeCell ref="I3:J3"/>
    <mergeCell ref="C23:D23"/>
    <mergeCell ref="E23:F23"/>
    <mergeCell ref="G23:H23"/>
  </mergeCells>
  <printOptions/>
  <pageMargins left="0.984251968503937" right="0.7874015748031497" top="0.984251968503937" bottom="0.7874015748031497" header="0.5118110236220472" footer="0.5118110236220472"/>
  <pageSetup orientation="portrait" paperSize="9" scale="96" r:id="rId1"/>
  <headerFooter alignWithMargins="0">
    <oddFooter>&amp;C- 28 -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T52" sqref="T52"/>
    </sheetView>
  </sheetViews>
  <sheetFormatPr defaultColWidth="9.00390625" defaultRowHeight="18" customHeight="1"/>
  <cols>
    <col min="1" max="1" width="2.75390625" style="1" customWidth="1"/>
    <col min="2" max="3" width="10.25390625" style="1" customWidth="1"/>
    <col min="4" max="4" width="10.25390625" style="3" customWidth="1"/>
    <col min="5" max="5" width="10.25390625" style="1" customWidth="1"/>
    <col min="6" max="6" width="10.25390625" style="3" customWidth="1"/>
    <col min="7" max="7" width="10.25390625" style="1" customWidth="1"/>
    <col min="8" max="10" width="10.25390625" style="3" customWidth="1"/>
    <col min="11" max="11" width="2.75390625" style="3" customWidth="1"/>
    <col min="12" max="12" width="10.625" style="3" hidden="1" customWidth="1"/>
    <col min="13" max="13" width="7.00390625" style="1" hidden="1" customWidth="1"/>
    <col min="14" max="15" width="8.875" style="1" hidden="1" customWidth="1"/>
    <col min="16" max="18" width="9.125" style="1" hidden="1" customWidth="1"/>
    <col min="19" max="16384" width="9.125" style="1" customWidth="1"/>
  </cols>
  <sheetData>
    <row r="1" spans="1:11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7" customFormat="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"/>
    </row>
    <row r="3" spans="1:18" s="9" customFormat="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R3" s="10"/>
    </row>
    <row r="4" spans="1:11" s="10" customFormat="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s="7" customFormat="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"/>
    </row>
    <row r="6" spans="1:17" s="7" customFormat="1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20"/>
      <c r="N6" s="20"/>
      <c r="O6" s="21"/>
      <c r="P6" s="21"/>
      <c r="Q6" s="22"/>
    </row>
    <row r="7" spans="1:17" s="7" customFormat="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4"/>
      <c r="M7" s="25"/>
      <c r="N7" s="25"/>
      <c r="O7" s="25"/>
      <c r="P7" s="25"/>
      <c r="Q7" s="26"/>
    </row>
    <row r="8" spans="1:17" s="7" customFormat="1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4"/>
      <c r="M8" s="25"/>
      <c r="N8" s="25"/>
      <c r="O8" s="25"/>
      <c r="P8" s="25"/>
      <c r="Q8" s="28"/>
    </row>
    <row r="9" spans="1:17" s="7" customFormat="1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5"/>
      <c r="M9" s="25"/>
      <c r="N9" s="25"/>
      <c r="O9" s="25"/>
      <c r="P9" s="25"/>
      <c r="Q9" s="28"/>
    </row>
    <row r="10" spans="1:17" s="7" customFormat="1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5"/>
      <c r="M10" s="25"/>
      <c r="N10" s="25"/>
      <c r="O10" s="25"/>
      <c r="P10" s="25"/>
      <c r="Q10" s="28"/>
    </row>
    <row r="11" spans="1:11" s="7" customFormat="1" ht="18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5" s="7" customFormat="1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M12" s="24" t="s">
        <v>2</v>
      </c>
      <c r="N12" s="25" t="s">
        <v>4</v>
      </c>
      <c r="O12" s="25" t="s">
        <v>5</v>
      </c>
    </row>
    <row r="13" spans="1:16" s="7" customFormat="1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6" t="s">
        <v>40</v>
      </c>
      <c r="M13" s="7">
        <v>1409</v>
      </c>
      <c r="N13" s="7">
        <v>3331</v>
      </c>
      <c r="O13" s="7">
        <v>3251</v>
      </c>
      <c r="P13" s="7">
        <f>SUM(M13:O13)</f>
        <v>7991</v>
      </c>
    </row>
    <row r="14" spans="1:16" s="7" customFormat="1" ht="18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37" t="s">
        <v>37</v>
      </c>
      <c r="M14" s="7">
        <v>1887</v>
      </c>
      <c r="N14" s="7">
        <v>3383</v>
      </c>
      <c r="O14" s="7">
        <v>2701</v>
      </c>
      <c r="P14" s="7">
        <f>SUM(M14:O14)</f>
        <v>7971</v>
      </c>
    </row>
    <row r="15" spans="1:16" s="7" customFormat="1" ht="18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7">
        <v>55</v>
      </c>
      <c r="M15" s="7">
        <v>2972</v>
      </c>
      <c r="N15" s="7">
        <v>2525</v>
      </c>
      <c r="O15" s="7">
        <v>2149</v>
      </c>
      <c r="P15" s="7">
        <f>SUM(M15:O15)</f>
        <v>7646</v>
      </c>
    </row>
    <row r="16" spans="1:16" s="7" customFormat="1" ht="18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7">
        <v>45</v>
      </c>
      <c r="M16" s="7">
        <v>4573</v>
      </c>
      <c r="N16" s="7">
        <v>1523</v>
      </c>
      <c r="O16" s="7">
        <v>1454</v>
      </c>
      <c r="P16" s="7">
        <f>SUM(M16:O16)</f>
        <v>7550</v>
      </c>
    </row>
    <row r="17" spans="1:16" s="7" customFormat="1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" t="s">
        <v>39</v>
      </c>
      <c r="M17" s="7">
        <v>6462</v>
      </c>
      <c r="N17" s="7">
        <v>292</v>
      </c>
      <c r="O17" s="7">
        <v>1165</v>
      </c>
      <c r="P17" s="7">
        <f>SUM(M17:O17)</f>
        <v>7919</v>
      </c>
    </row>
    <row r="18" spans="1:11" s="7" customFormat="1" ht="18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s="7" customFormat="1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s="7" customFormat="1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7" customFormat="1" ht="18.75" customHeight="1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s="7" customFormat="1" ht="18.75" customHeight="1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5"/>
    </row>
    <row r="23" spans="1:12" s="7" customFormat="1" ht="18.75" customHeight="1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5"/>
    </row>
    <row r="24" spans="1:17" s="7" customFormat="1" ht="18.75" customHeight="1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  <c r="M24" s="37"/>
      <c r="N24" s="37" t="s">
        <v>0</v>
      </c>
      <c r="O24" s="6" t="s">
        <v>43</v>
      </c>
      <c r="P24" s="37" t="s">
        <v>35</v>
      </c>
      <c r="Q24" s="37" t="s">
        <v>36</v>
      </c>
    </row>
    <row r="25" spans="1:17" s="7" customFormat="1" ht="18.75" customHeight="1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5"/>
      <c r="M25" s="6" t="s">
        <v>40</v>
      </c>
      <c r="N25" s="38">
        <v>8011</v>
      </c>
      <c r="O25" s="38">
        <v>313</v>
      </c>
      <c r="P25" s="38">
        <v>4551</v>
      </c>
      <c r="Q25" s="38">
        <f aca="true" t="shared" si="0" ref="Q25:Q30">SUM(N25:P25)</f>
        <v>12875</v>
      </c>
    </row>
    <row r="26" spans="1:17" s="7" customFormat="1" ht="18.75" customHeight="1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5"/>
      <c r="M26" s="37" t="s">
        <v>37</v>
      </c>
      <c r="N26" s="38">
        <v>7977</v>
      </c>
      <c r="O26" s="38">
        <v>118</v>
      </c>
      <c r="P26" s="38">
        <v>4293</v>
      </c>
      <c r="Q26" s="38">
        <f t="shared" si="0"/>
        <v>12388</v>
      </c>
    </row>
    <row r="27" spans="1:17" s="7" customFormat="1" ht="18.75" customHeight="1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5"/>
      <c r="M27" s="37">
        <v>60</v>
      </c>
      <c r="N27" s="38">
        <v>7750</v>
      </c>
      <c r="O27" s="38">
        <v>119</v>
      </c>
      <c r="P27" s="38">
        <v>3925</v>
      </c>
      <c r="Q27" s="38">
        <f t="shared" si="0"/>
        <v>11794</v>
      </c>
    </row>
    <row r="28" spans="1:17" s="7" customFormat="1" ht="18.75" customHeight="1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M28" s="37">
        <v>50</v>
      </c>
      <c r="N28" s="38">
        <v>7369</v>
      </c>
      <c r="O28" s="38">
        <v>96</v>
      </c>
      <c r="P28" s="38">
        <v>3244</v>
      </c>
      <c r="Q28" s="38">
        <f t="shared" si="0"/>
        <v>10709</v>
      </c>
    </row>
    <row r="29" spans="1:17" s="7" customFormat="1" ht="18.7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5"/>
      <c r="M29" s="37">
        <v>40</v>
      </c>
      <c r="N29" s="38">
        <v>7336</v>
      </c>
      <c r="O29" s="38">
        <v>25</v>
      </c>
      <c r="P29" s="38">
        <v>2085</v>
      </c>
      <c r="Q29" s="38">
        <f t="shared" si="0"/>
        <v>9446</v>
      </c>
    </row>
    <row r="30" spans="1:17" s="7" customFormat="1" ht="18.75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37" t="s">
        <v>38</v>
      </c>
      <c r="N30" s="38">
        <v>8075</v>
      </c>
      <c r="O30" s="38">
        <v>21</v>
      </c>
      <c r="P30" s="38">
        <v>1319</v>
      </c>
      <c r="Q30" s="38">
        <f t="shared" si="0"/>
        <v>9415</v>
      </c>
    </row>
    <row r="31" spans="1:12" s="7" customFormat="1" ht="18.75" customHeight="1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</row>
    <row r="32" spans="1:12" s="7" customFormat="1" ht="18.75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</row>
    <row r="33" spans="1:12" s="7" customFormat="1" ht="18.75" customHeight="1" hidden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5"/>
    </row>
    <row r="34" spans="1:12" s="7" customFormat="1" ht="18.75" customHeight="1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5"/>
    </row>
    <row r="35" spans="1:12" s="7" customFormat="1" ht="18.7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5"/>
    </row>
    <row r="36" spans="1:12" s="7" customFormat="1" ht="18.75" customHeight="1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5"/>
    </row>
    <row r="37" spans="1:12" s="7" customFormat="1" ht="18.75" customHeight="1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5"/>
    </row>
    <row r="38" spans="1:12" s="7" customFormat="1" ht="18.75" customHeight="1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5"/>
    </row>
    <row r="39" spans="1:12" s="7" customFormat="1" ht="18.7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5"/>
    </row>
    <row r="40" ht="18" customHeight="1" hidden="1"/>
  </sheetData>
  <printOptions horizontalCentered="1" verticalCentered="1"/>
  <pageMargins left="0.7874015748031497" right="0.7874015748031497" top="0.984251968503937" bottom="0.7874015748031497" header="0.5118110236220472" footer="0.5118110236220472"/>
  <pageSetup orientation="portrait" paperSize="9" scale="96" r:id="rId2"/>
  <headerFooter alignWithMargins="0">
    <oddFooter>&amp;C- 30 -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2004-03-23T08:00:41Z</cp:lastPrinted>
  <dcterms:created xsi:type="dcterms:W3CDTF">2004-04-30T02:56:48Z</dcterms:created>
  <dcterms:modified xsi:type="dcterms:W3CDTF">2004-04-30T04:03:59Z</dcterms:modified>
  <cp:category/>
  <cp:version/>
  <cp:contentType/>
  <cp:contentStatus/>
</cp:coreProperties>
</file>