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348\Desktop\"/>
    </mc:Choice>
  </mc:AlternateContent>
  <workbookProtection workbookAlgorithmName="SHA-512" workbookHashValue="njQJyKzrSxl4dAW9LyI5ZjGQoNpcILFeBxfNN37VNKd5ohzTS7cda3j/mZPmwOIKanqjDdC68ybooqxcGC2GUw==" workbookSaltValue="d8YMtUIm1HgjEDZI9CvP0Q==" workbookSpinCount="100000" lockStructure="1"/>
  <bookViews>
    <workbookView xWindow="-120" yWindow="-120" windowWidth="20730" windowHeight="110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BB10" i="4"/>
  <c r="AL10" i="4"/>
  <c r="W10" i="4"/>
  <c r="P10" i="4"/>
  <c r="BB8" i="4"/>
  <c r="AT8" i="4"/>
  <c r="AD8" i="4"/>
  <c r="W8" i="4"/>
  <c r="P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<sst xmlns="http://schemas.openxmlformats.org/spreadsheetml/2006/main" count="228" uniqueCount="112">
  <si>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</si>
  <si>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</si>
  <si>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</si>
  <si>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</si>
  <si>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</si>
  <si>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</si>
  <si>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</si>
  <si>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</si>
  <si>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</si>
  <si>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</si>
  <si>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</si>
  <si>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</si>
  <si>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</si>
  <si>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</si>
  <si>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</si>
  <si>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</si>
  <si>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</si>
  <si>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</si>
  <si>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</si>
  <si>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</si>
  <si>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</si>
  <si>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</si>
  <si>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</si>
  <si>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</si>
  <si>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</si>
  <si>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</si>
  <si>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</si>
  <si>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</si>
  <si>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</si>
  <si>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</si>
  <si>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</si>
  <si>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</si>
  <si>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</si>
  <si>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</si>
  <si>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</si>
  <si>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</si>
  <si>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</si>
  <si>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</si>
  <si>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</si>
  <si>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</si>
  <si>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</si>
  <si>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</si>
  <si>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</si>
  <si>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</si>
  <si>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</si>
  <si>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</si>
  <si>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</si>
  <si>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</si>
  <si>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</si>
  <si>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</si>
  <si>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</si>
  <si>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</si>
  <si>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</si>
  <si>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</si>
  <si>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</si>
  <si>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</si>
  <si>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</si>
  <si>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</si>
  <si>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</si>
  <si>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</si>
  <si>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</si>
  <si>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</si>
  <si>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</si>
  <si>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</si>
  <si>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</si>
  <si>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</si>
  <si>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</si>
  <si>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</si>
  <si>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</si>
  <si>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</si>
  <si>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</si>
  <si>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</si>
  <si>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</si>
  <si>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</si>
  <si>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</si>
  <si>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</si>
  <si>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</si>
  <si>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</si>
  <si>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</si>
  <si>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</si>
  <si>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</si>
  <si>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</si>
  <si>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</si>
  <si>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</si>
  <si>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</si>
  <si>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</si>
  <si>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</si>
  <si>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</si>
  <si>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</si>
  <si>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</si>
  <si>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</si>
  <si>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</si>
  <si>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</si>
  <si>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坂東市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</si>
  <si>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</si>
  <si>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</si>
  <si>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</si>
  <si>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</si>
  <si>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</si>
  <si>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</si>
  <si>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</si>
  <si>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</si>
  <si>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</si>
  <si>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</si>
  <si>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</si>
  <si>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</si>
  <si>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</si>
  <si>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</si>
  <si>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</si>
  <si>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①有形固定資産減価償却率は上昇しており類似団体平均値を上回っている。要因は事業創設時の資産が耐用年数を迎えつつあり、施設更新を進めなければならない。
②管路経年化率は類似団体平均値を下回っているが、対応年数を超えた管路は増加する一方であり計画的に管路更新を進めていく必要がある。
③管路更新率は0ではあるが、配水管布設工事を継続的に実施しており老朽管の代替えとなる配水管整備を効率的に取り組む。
</t>
    <phoneticPr fontId="4"/>
  </si>
  <si>
    <t>①経常収支比率は前年度より微減ではあるが100％を超えており、黒字経営を維持できている。
②累積欠損金は発生していないことから概ね健全な経営を維持できている。
③流動比率は増加傾向にあり類似団体平均値と比較しても高く、後年度の更新費用に備えることができている。
④企業債残高対給水収益比率は、企業債の借入を行っていないため減少している。
⑤料金回収率は継続して100％を上回っているが、物価高騰に伴う事業費の増も考慮し、引き続き健全な経営に努めていく。
⑥給水原価は前年度より増となり、類似団体平均値と比較しても高い状況にある。有収水量の増加に取り組む必要がある。
⑦類似団体平均値と比較すれば高稼働率であるが、より一層の管網整備による適正化が必要である。
⑧有収率がR2に比べて減少傾向にあり、老朽管からの漏水増加も一因であるため管網整備による有収率の向上に努めていく。</t>
    <rPh sb="31" eb="33">
      <t>クロジ</t>
    </rPh>
    <rPh sb="33" eb="35">
      <t>ケイエイ</t>
    </rPh>
    <rPh sb="36" eb="38">
      <t>イジ</t>
    </rPh>
    <rPh sb="243" eb="244">
      <t>ゾウ</t>
    </rPh>
    <rPh sb="344" eb="345">
      <t>クラ</t>
    </rPh>
    <phoneticPr fontId="4"/>
  </si>
  <si>
    <t>本市水道事業の経営環境は、人口減少が進行する中にあるが、現時点では給水収益の大きな減少には至っておらず、概ね健全であり良好にあると言えるが、将来的にはサービス需要の縮小が見込まれる状況にある。一方で老朽化した水道施設の更新需要は増大しており、経営環境は中長期的に厳しさを増すことが想定される。また、人材については、技術系職員の確保が困難な状況にあり、事業運営体制の維持が課題となっている。さらに近年における職員給与費の増加や物価高騰の影響により、修繕費や委託料を含む営業費用は増加傾向にあり、収支の弾力性に留保する必要がある状況となっている。
今後は、これらの課題を踏まえ、健全な経営を維持するため、加入促進による給水人口の増加を図り、施設の計画的な更新を進め、持続可能な事業運営に努めていく。</t>
    <rPh sb="0" eb="2">
      <t>ホンシ</t>
    </rPh>
    <rPh sb="2" eb="6">
      <t>スイドウジギョウ</t>
    </rPh>
    <rPh sb="7" eb="11">
      <t>ケイエイカンキョウ</t>
    </rPh>
    <rPh sb="13" eb="17">
      <t>ジンコウゲンショウ</t>
    </rPh>
    <rPh sb="18" eb="20">
      <t>シンコウ</t>
    </rPh>
    <rPh sb="22" eb="23">
      <t>ナカ</t>
    </rPh>
    <rPh sb="28" eb="31">
      <t>ゲンジテン</t>
    </rPh>
    <rPh sb="33" eb="35">
      <t>キュウスイ</t>
    </rPh>
    <rPh sb="35" eb="37">
      <t>シュウエキ</t>
    </rPh>
    <rPh sb="38" eb="39">
      <t>オオ</t>
    </rPh>
    <rPh sb="41" eb="43">
      <t>ゲンショウ</t>
    </rPh>
    <rPh sb="45" eb="46">
      <t>イタ</t>
    </rPh>
    <rPh sb="52" eb="53">
      <t>オオム</t>
    </rPh>
    <rPh sb="54" eb="56">
      <t>ケンゼン</t>
    </rPh>
    <rPh sb="59" eb="61">
      <t>リョウコウ</t>
    </rPh>
    <rPh sb="65" eb="66">
      <t>イ</t>
    </rPh>
    <rPh sb="70" eb="73">
      <t>ショウライテキ</t>
    </rPh>
    <rPh sb="79" eb="81">
      <t>ジュヨウ</t>
    </rPh>
    <rPh sb="82" eb="84">
      <t>シュクショウ</t>
    </rPh>
    <rPh sb="85" eb="87">
      <t>ミコ</t>
    </rPh>
    <rPh sb="90" eb="92">
      <t>ジョウキョウ</t>
    </rPh>
    <rPh sb="96" eb="98">
      <t>イッポウ</t>
    </rPh>
    <rPh sb="99" eb="102">
      <t>ロウキュウカ</t>
    </rPh>
    <rPh sb="109" eb="111">
      <t>コウシン</t>
    </rPh>
    <rPh sb="111" eb="113">
      <t>ジュヨウ</t>
    </rPh>
    <rPh sb="114" eb="116">
      <t>ゾウダイ</t>
    </rPh>
    <rPh sb="121" eb="123">
      <t>ケイエイ</t>
    </rPh>
    <rPh sb="123" eb="125">
      <t>カンキョウ</t>
    </rPh>
    <rPh sb="126" eb="129">
      <t>チュウチョウキ</t>
    </rPh>
    <rPh sb="129" eb="130">
      <t>テキ</t>
    </rPh>
    <rPh sb="131" eb="132">
      <t>キビ</t>
    </rPh>
    <rPh sb="135" eb="136">
      <t>マ</t>
    </rPh>
    <rPh sb="140" eb="142">
      <t>ソウテイ</t>
    </rPh>
    <rPh sb="149" eb="151">
      <t>ジンザイ</t>
    </rPh>
    <rPh sb="157" eb="160">
      <t>ギジュツケイ</t>
    </rPh>
    <rPh sb="160" eb="162">
      <t>ショクイン</t>
    </rPh>
    <rPh sb="163" eb="165">
      <t>カクホ</t>
    </rPh>
    <rPh sb="166" eb="168">
      <t>コンナン</t>
    </rPh>
    <rPh sb="169" eb="171">
      <t>ジョウキョウ</t>
    </rPh>
    <rPh sb="175" eb="179">
      <t>ジギョウウンエイ</t>
    </rPh>
    <rPh sb="179" eb="181">
      <t>タイセイ</t>
    </rPh>
    <rPh sb="182" eb="184">
      <t>イジ</t>
    </rPh>
    <rPh sb="185" eb="187">
      <t>カダイ</t>
    </rPh>
    <rPh sb="197" eb="199">
      <t>キンネン</t>
    </rPh>
    <rPh sb="203" eb="205">
      <t>ショクイン</t>
    </rPh>
    <rPh sb="205" eb="207">
      <t>キュウヨ</t>
    </rPh>
    <rPh sb="207" eb="208">
      <t>ヒ</t>
    </rPh>
    <rPh sb="209" eb="211">
      <t>ゾウカ</t>
    </rPh>
    <rPh sb="212" eb="214">
      <t>ブッカ</t>
    </rPh>
    <rPh sb="214" eb="216">
      <t>コウトウ</t>
    </rPh>
    <rPh sb="217" eb="219">
      <t>エイキョウ</t>
    </rPh>
    <rPh sb="223" eb="226">
      <t>シュウゼンヒ</t>
    </rPh>
    <rPh sb="227" eb="230">
      <t>イタクリョウ</t>
    </rPh>
    <rPh sb="231" eb="232">
      <t>フク</t>
    </rPh>
    <rPh sb="233" eb="235">
      <t>エイギョウ</t>
    </rPh>
    <rPh sb="235" eb="237">
      <t>ヒヨウ</t>
    </rPh>
    <rPh sb="238" eb="240">
      <t>ゾウカ</t>
    </rPh>
    <rPh sb="240" eb="242">
      <t>ケイコウ</t>
    </rPh>
    <rPh sb="246" eb="248">
      <t>シュウシ</t>
    </rPh>
    <rPh sb="249" eb="252">
      <t>ダンリョクセイ</t>
    </rPh>
    <rPh sb="253" eb="255">
      <t>リュウホ</t>
    </rPh>
    <rPh sb="257" eb="259">
      <t>ヒツヨウ</t>
    </rPh>
    <rPh sb="262" eb="264">
      <t>ジョウキョウ</t>
    </rPh>
    <rPh sb="272" eb="274">
      <t>コンゴ</t>
    </rPh>
    <rPh sb="280" eb="282">
      <t>カダイ</t>
    </rPh>
    <rPh sb="283" eb="284">
      <t>フ</t>
    </rPh>
    <rPh sb="287" eb="289">
      <t>ケンゼン</t>
    </rPh>
    <rPh sb="290" eb="292">
      <t>ケイエイ</t>
    </rPh>
    <rPh sb="293" eb="295">
      <t>イジ</t>
    </rPh>
    <rPh sb="300" eb="304">
      <t>カニュウソクシン</t>
    </rPh>
    <rPh sb="307" eb="311">
      <t>キュウスイジンコウ</t>
    </rPh>
    <rPh sb="312" eb="314">
      <t>ゾウカ</t>
    </rPh>
    <rPh sb="315" eb="316">
      <t>ハカ</t>
    </rPh>
    <rPh sb="318" eb="320">
      <t>シセツ</t>
    </rPh>
    <rPh sb="321" eb="324">
      <t>ケイカクテキ</t>
    </rPh>
    <rPh sb="325" eb="327">
      <t>コウシン</t>
    </rPh>
    <rPh sb="328" eb="329">
      <t>スス</t>
    </rPh>
    <rPh sb="331" eb="335">
      <t>ジゾクカノウ</t>
    </rPh>
    <rPh sb="336" eb="340">
      <t>ジギョウウンエイ</t>
    </rPh>
    <rPh sb="341" eb="3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</si>
</sst>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0C-4BAC-A74F-24EC71C28BE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9E0C-4BAC-A74F-24EC71C28BE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79.81</c:v>
                </c:pt>
                <c:pt idx="1">
                  <c:v>80.63</c:v>
                </c:pt>
                <c:pt idx="2">
                  <c:v>81.48</c:v>
                </c:pt>
                <c:pt idx="3">
                  <c:v>80.77</c:v>
                </c:pt>
                <c:pt idx="4">
                  <c:v>81.22</c:v>
                </c:pt>
              </c:numCache>
            </c:numRef>
          </c:val>
          <c:extLst>
            <c:ext xmlns:c16="http://schemas.microsoft.com/office/drawing/2014/chart" uri="{C3380CC4-5D6E-409C-BE32-E72D297353CC}">
              <c16:uniqueId val="{00000000-279D-4A72-BCE6-F2EF71F981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79D-4A72-BCE6-F2EF71F981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90.08</c:v>
                </c:pt>
                <c:pt idx="1">
                  <c:v>89.44</c:v>
                </c:pt>
                <c:pt idx="2">
                  <c:v>87.89</c:v>
                </c:pt>
                <c:pt idx="3">
                  <c:v>88.23</c:v>
                </c:pt>
                <c:pt idx="4">
                  <c:v>88.34</c:v>
                </c:pt>
              </c:numCache>
            </c:numRef>
          </c:val>
          <c:extLst>
            <c:ext xmlns:c16="http://schemas.microsoft.com/office/drawing/2014/chart" uri="{C3380CC4-5D6E-409C-BE32-E72D297353CC}">
              <c16:uniqueId val="{00000000-A1D1-4217-B915-ABF482B2DA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1D1-4217-B915-ABF482B2DA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115.07</c:v>
                </c:pt>
                <c:pt idx="1">
                  <c:v>116.78</c:v>
                </c:pt>
                <c:pt idx="2">
                  <c:v>112.91</c:v>
                </c:pt>
                <c:pt idx="3">
                  <c:v>112.83</c:v>
                </c:pt>
                <c:pt idx="4">
                  <c:v>111.71</c:v>
                </c:pt>
              </c:numCache>
            </c:numRef>
          </c:val>
          <c:extLst>
            <c:ext xmlns:c16="http://schemas.microsoft.com/office/drawing/2014/chart" uri="{C3380CC4-5D6E-409C-BE32-E72D297353CC}">
              <c16:uniqueId val="{00000000-635D-48E9-8934-71FE7DF1EE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35D-48E9-8934-71FE7DF1EE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51.75</c:v>
                </c:pt>
                <c:pt idx="1">
                  <c:v>53.28</c:v>
                </c:pt>
                <c:pt idx="2">
                  <c:v>54.98</c:v>
                </c:pt>
                <c:pt idx="3">
                  <c:v>56.61</c:v>
                </c:pt>
                <c:pt idx="4">
                  <c:v>57.96</c:v>
                </c:pt>
              </c:numCache>
            </c:numRef>
          </c:val>
          <c:extLst>
            <c:ext xmlns:c16="http://schemas.microsoft.com/office/drawing/2014/chart" uri="{C3380CC4-5D6E-409C-BE32-E72D297353CC}">
              <c16:uniqueId val="{00000000-3F5D-43D4-A9F8-56A339BC9E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3F5D-43D4-A9F8-56A339BC9E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9.84</c:v>
                </c:pt>
                <c:pt idx="1">
                  <c:v>22.05</c:v>
                </c:pt>
                <c:pt idx="2">
                  <c:v>9.7799999999999994</c:v>
                </c:pt>
                <c:pt idx="3">
                  <c:v>11.72</c:v>
                </c:pt>
                <c:pt idx="4">
                  <c:v>14.36</c:v>
                </c:pt>
              </c:numCache>
            </c:numRef>
          </c:val>
          <c:extLst>
            <c:ext xmlns:c16="http://schemas.microsoft.com/office/drawing/2014/chart" uri="{C3380CC4-5D6E-409C-BE32-E72D297353CC}">
              <c16:uniqueId val="{00000000-444E-484C-8B93-4D60FFD884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444E-484C-8B93-4D60FFD884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F7-47F6-B3C8-E56CA7EEE45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00F7-47F6-B3C8-E56CA7EEE45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1023.47</c:v>
                </c:pt>
                <c:pt idx="1">
                  <c:v>1062.03</c:v>
                </c:pt>
                <c:pt idx="2">
                  <c:v>1096.1199999999999</c:v>
                </c:pt>
                <c:pt idx="3">
                  <c:v>1186.05</c:v>
                </c:pt>
                <c:pt idx="4">
                  <c:v>1316.49</c:v>
                </c:pt>
              </c:numCache>
            </c:numRef>
          </c:val>
          <c:extLst>
            <c:ext xmlns:c16="http://schemas.microsoft.com/office/drawing/2014/chart" uri="{C3380CC4-5D6E-409C-BE32-E72D297353CC}">
              <c16:uniqueId val="{00000000-F990-428E-AE42-F05CA29B68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F990-428E-AE42-F05CA29B68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308.41000000000003</c:v>
                </c:pt>
                <c:pt idx="1">
                  <c:v>283.22000000000003</c:v>
                </c:pt>
                <c:pt idx="2">
                  <c:v>260.95999999999998</c:v>
                </c:pt>
                <c:pt idx="3">
                  <c:v>239.93</c:v>
                </c:pt>
                <c:pt idx="4">
                  <c:v>218.38</c:v>
                </c:pt>
              </c:numCache>
            </c:numRef>
          </c:val>
          <c:extLst>
            <c:ext xmlns:c16="http://schemas.microsoft.com/office/drawing/2014/chart" uri="{C3380CC4-5D6E-409C-BE32-E72D297353CC}">
              <c16:uniqueId val="{00000000-571B-4376-9815-0ED04C381F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71B-4376-9815-0ED04C381F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106.37</c:v>
                </c:pt>
                <c:pt idx="1">
                  <c:v>108.58</c:v>
                </c:pt>
                <c:pt idx="2">
                  <c:v>104.34</c:v>
                </c:pt>
                <c:pt idx="3">
                  <c:v>104.49</c:v>
                </c:pt>
                <c:pt idx="4">
                  <c:v>103.3</c:v>
                </c:pt>
              </c:numCache>
            </c:numRef>
          </c:val>
          <c:extLst>
            <c:ext xmlns:c16="http://schemas.microsoft.com/office/drawing/2014/chart" uri="{C3380CC4-5D6E-409C-BE32-E72D297353CC}">
              <c16:uniqueId val="{00000000-0043-4012-9F9E-CB8C1A78C9A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0043-4012-9F9E-CB8C1A78C9A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205.59</c:v>
                </c:pt>
                <c:pt idx="1">
                  <c:v>202.27</c:v>
                </c:pt>
                <c:pt idx="2">
                  <c:v>211.98</c:v>
                </c:pt>
                <c:pt idx="3">
                  <c:v>211.47</c:v>
                </c:pt>
                <c:pt idx="4">
                  <c:v>214.28</c:v>
                </c:pt>
              </c:numCache>
            </c:numRef>
          </c:val>
          <c:extLst>
            <c:ext xmlns:c16="http://schemas.microsoft.com/office/drawing/2014/chart" uri="{C3380CC4-5D6E-409C-BE32-E72D297353CC}">
              <c16:uniqueId val="{00000000-F50F-46AA-B063-162DD4D0385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50F-46AA-B063-162DD4D0385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坂東市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52143</v>
      </c>
      <c r="AM8" s="44"/>
      <c r="AN8" s="44"/>
      <c r="AO8" s="44"/>
      <c r="AP8" s="44"/>
      <c r="AQ8" s="44"/>
      <c r="AR8" s="44"/>
      <c r="AS8" s="44"/>
      <c r="AT8" s="45">
        <f>データ!$S$6</f>
        <v>123.03</v>
      </c>
      <c r="AU8" s="46"/>
      <c r="AV8" s="46"/>
      <c r="AW8" s="46"/>
      <c r="AX8" s="46"/>
      <c r="AY8" s="46"/>
      <c r="AZ8" s="46"/>
      <c r="BA8" s="46"/>
      <c r="BB8" s="47">
        <f>データ!$T$6</f>
        <v>423.82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80.45</v>
      </c>
      <c r="J10" s="46"/>
      <c r="K10" s="46"/>
      <c r="L10" s="46"/>
      <c r="M10" s="46"/>
      <c r="N10" s="46"/>
      <c r="O10" s="80"/>
      <c r="P10" s="47">
        <f>データ!$P$6</f>
        <v>83.46</v>
      </c>
      <c r="Q10" s="47"/>
      <c r="R10" s="47"/>
      <c r="S10" s="47"/>
      <c r="T10" s="47"/>
      <c r="U10" s="47"/>
      <c r="V10" s="47"/>
      <c r="W10" s="44">
        <f>データ!$Q$6</f>
        <v>4460</v>
      </c>
      <c r="X10" s="44"/>
      <c r="Y10" s="44"/>
      <c r="Z10" s="44"/>
      <c r="AA10" s="44"/>
      <c r="AB10" s="44"/>
      <c r="AC10" s="44"/>
      <c r="AD10" s="2"/>
      <c r="AE10" s="2"/>
      <c r="AF10" s="2"/>
      <c r="AG10" s="2"/>
      <c r="AH10" s="2"/>
      <c r="AI10" s="2"/>
      <c r="AJ10" s="2"/>
      <c r="AK10" s="2"/>
      <c r="AL10" s="44">
        <f>データ!$U$6</f>
        <v>43345</v>
      </c>
      <c r="AM10" s="44"/>
      <c r="AN10" s="44"/>
      <c r="AO10" s="44"/>
      <c r="AP10" s="44"/>
      <c r="AQ10" s="44"/>
      <c r="AR10" s="44"/>
      <c r="AS10" s="44"/>
      <c r="AT10" s="45">
        <f>データ!$V$6</f>
        <v>122.57</v>
      </c>
      <c r="AU10" s="46"/>
      <c r="AV10" s="46"/>
      <c r="AW10" s="46"/>
      <c r="AX10" s="46"/>
      <c r="AY10" s="46"/>
      <c r="AZ10" s="46"/>
      <c r="BA10" s="46"/>
      <c r="BB10" s="47">
        <f>データ!$W$6</f>
        <v>353.63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ACZV0yF96wbvSuzTJQsoZfk//gbAGUr2NZ7bMjsq59ngEX2mBfhFjsFWFhflZEUuX4RoWRTEE5rtST/wullPw==" saltValue="ogkCYLcuaCWV19joR7U4W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82287</v>
      </c>
      <c r="D6" s="20">
        <f t="shared" si="3"/>
        <v>46</v>
      </c>
      <c r="E6" s="20">
        <f t="shared" si="3"/>
        <v>1</v>
      </c>
      <c r="F6" s="20">
        <f t="shared" si="3"/>
        <v>0</v>
      </c>
      <c r="G6" s="20">
        <f t="shared" si="3"/>
        <v>1</v>
      </c>
      <c r="H6" s="20" t="str">
        <f t="shared" si="3"/>
        <v>茨城県　坂東市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80.45</v>
      </c>
      <c r="P6" s="21">
        <f t="shared" si="3"/>
        <v>83.46</v>
      </c>
      <c r="Q6" s="21">
        <f t="shared" si="3"/>
        <v>4460</v>
      </c>
      <c r="R6" s="21">
        <f t="shared" si="3"/>
        <v>52143</v>
      </c>
      <c r="S6" s="21">
        <f t="shared" si="3"/>
        <v>123.03</v>
      </c>
      <c r="T6" s="21">
        <f t="shared" si="3"/>
        <v>423.82</v>
      </c>
      <c r="U6" s="21">
        <f t="shared" si="3"/>
        <v>43345</v>
      </c>
      <c r="V6" s="21">
        <f t="shared" si="3"/>
        <v>122.57</v>
      </c>
      <c r="W6" s="21">
        <f t="shared" si="3"/>
        <v>353.63</v>
      </c>
      <c r="X6" s="22">
        <f>IF(X7="",NA(),X7)</f>
        <v>115.07</v>
      </c>
      <c r="Y6" s="22">
        <f t="shared" ref="Y6:AG6" si="4">IF(Y7="",NA(),Y7)</f>
        <v>116.78</v>
      </c>
      <c r="Z6" s="22">
        <f t="shared" si="4"/>
        <v>112.91</v>
      </c>
      <c r="AA6" s="22">
        <f t="shared" si="4"/>
        <v>112.83</v>
      </c>
      <c r="AB6" s="22">
        <f t="shared" si="4"/>
        <v>111.71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1023.47</v>
      </c>
      <c r="AU6" s="22">
        <f t="shared" ref="AU6:BC6" si="6">IF(AU7="",NA(),AU7)</f>
        <v>1062.03</v>
      </c>
      <c r="AV6" s="22">
        <f t="shared" si="6"/>
        <v>1096.1199999999999</v>
      </c>
      <c r="AW6" s="22">
        <f t="shared" si="6"/>
        <v>1186.05</v>
      </c>
      <c r="AX6" s="22">
        <f t="shared" si="6"/>
        <v>1316.49</v>
      </c>
      <c r="AY6" s="22">
        <f t="shared" si="6"/>
        <v>327.77</v>
      </c>
      <c r="AZ6" s="22">
        <f t="shared" si="6"/>
        <v>338.02</v>
      </c>
      <c r="BA6" s="22">
        <f t="shared" si="6"/>
        <v>345.94</v>
      </c>
      <c r="BB6" s="22">
        <f t="shared" si="6"/>
        <v>329.7</v>
      </c>
      <c r="BC6" s="22">
        <f t="shared" si="6"/>
        <v>319.99</v>
      </c>
      <c r="BD6" s="21" t="str">
        <f>IF(BD7="","",IF(BD7="-","【-】","【"&amp;SUBSTITUTE(TEXT(BD7,"#,##0.00"),"-","△")&amp;"】"))</f>
        <v>【239.69】</v>
      </c>
      <c r="BE6" s="22">
        <f>IF(BE7="",NA(),BE7)</f>
        <v>308.41000000000003</v>
      </c>
      <c r="BF6" s="22">
        <f t="shared" ref="BF6:BN6" si="7">IF(BF7="",NA(),BF7)</f>
        <v>283.22000000000003</v>
      </c>
      <c r="BG6" s="22">
        <f t="shared" si="7"/>
        <v>260.95999999999998</v>
      </c>
      <c r="BH6" s="22">
        <f t="shared" si="7"/>
        <v>239.93</v>
      </c>
      <c r="BI6" s="22">
        <f t="shared" si="7"/>
        <v>218.38</v>
      </c>
      <c r="BJ6" s="22">
        <f t="shared" si="7"/>
        <v>397.1</v>
      </c>
      <c r="BK6" s="22">
        <f t="shared" si="7"/>
        <v>379.91</v>
      </c>
      <c r="BL6" s="22">
        <f t="shared" si="7"/>
        <v>386.61</v>
      </c>
      <c r="BM6" s="22">
        <f t="shared" si="7"/>
        <v>381.56</v>
      </c>
      <c r="BN6" s="22">
        <f t="shared" si="7"/>
        <v>365.55</v>
      </c>
      <c r="BO6" s="21" t="str">
        <f>IF(BO7="","",IF(BO7="-","【-】","【"&amp;SUBSTITUTE(TEXT(BO7,"#,##0.00"),"-","△")&amp;"】"))</f>
        <v>【264.86】</v>
      </c>
      <c r="BP6" s="22">
        <f>IF(BP7="",NA(),BP7)</f>
        <v>106.37</v>
      </c>
      <c r="BQ6" s="22">
        <f t="shared" ref="BQ6:BY6" si="8">IF(BQ7="",NA(),BQ7)</f>
        <v>108.58</v>
      </c>
      <c r="BR6" s="22">
        <f t="shared" si="8"/>
        <v>104.34</v>
      </c>
      <c r="BS6" s="22">
        <f t="shared" si="8"/>
        <v>104.49</v>
      </c>
      <c r="BT6" s="22">
        <f t="shared" si="8"/>
        <v>103.3</v>
      </c>
      <c r="BU6" s="22">
        <f t="shared" si="8"/>
        <v>95.79</v>
      </c>
      <c r="BV6" s="22">
        <f t="shared" si="8"/>
        <v>98.3</v>
      </c>
      <c r="BW6" s="22">
        <f t="shared" si="8"/>
        <v>93.82</v>
      </c>
      <c r="BX6" s="22">
        <f t="shared" si="8"/>
        <v>95.04</v>
      </c>
      <c r="BY6" s="22">
        <f t="shared" si="8"/>
        <v>95.42</v>
      </c>
      <c r="BZ6" s="21" t="str">
        <f>IF(BZ7="","",IF(BZ7="-","【-】","【"&amp;SUBSTITUTE(TEXT(BZ7,"#,##0.00"),"-","△")&amp;"】"))</f>
        <v>【97.59】</v>
      </c>
      <c r="CA6" s="22">
        <f>IF(CA7="",NA(),CA7)</f>
        <v>205.59</v>
      </c>
      <c r="CB6" s="22">
        <f t="shared" ref="CB6:CJ6" si="9">IF(CB7="",NA(),CB7)</f>
        <v>202.27</v>
      </c>
      <c r="CC6" s="22">
        <f t="shared" si="9"/>
        <v>211.98</v>
      </c>
      <c r="CD6" s="22">
        <f t="shared" si="9"/>
        <v>211.47</v>
      </c>
      <c r="CE6" s="22">
        <f t="shared" si="9"/>
        <v>214.28</v>
      </c>
      <c r="CF6" s="22">
        <f t="shared" si="9"/>
        <v>171.13</v>
      </c>
      <c r="CG6" s="22">
        <f t="shared" si="9"/>
        <v>173.7</v>
      </c>
      <c r="CH6" s="22">
        <f t="shared" si="9"/>
        <v>178.94</v>
      </c>
      <c r="CI6" s="22">
        <f t="shared" si="9"/>
        <v>180.19</v>
      </c>
      <c r="CJ6" s="22">
        <f t="shared" si="9"/>
        <v>184.25</v>
      </c>
      <c r="CK6" s="21" t="str">
        <f>IF(CK7="","",IF(CK7="-","【-】","【"&amp;SUBSTITUTE(TEXT(CK7,"#,##0.00"),"-","△")&amp;"】"))</f>
        <v>【181.66】</v>
      </c>
      <c r="CL6" s="22">
        <f>IF(CL7="",NA(),CL7)</f>
        <v>79.81</v>
      </c>
      <c r="CM6" s="22">
        <f t="shared" ref="CM6:CU6" si="10">IF(CM7="",NA(),CM7)</f>
        <v>80.63</v>
      </c>
      <c r="CN6" s="22">
        <f t="shared" si="10"/>
        <v>81.48</v>
      </c>
      <c r="CO6" s="22">
        <f t="shared" si="10"/>
        <v>80.77</v>
      </c>
      <c r="CP6" s="22">
        <f t="shared" si="10"/>
        <v>81.22</v>
      </c>
      <c r="CQ6" s="22">
        <f t="shared" si="10"/>
        <v>60.12</v>
      </c>
      <c r="CR6" s="22">
        <f t="shared" si="10"/>
        <v>60.34</v>
      </c>
      <c r="CS6" s="22">
        <f t="shared" si="10"/>
        <v>59.54</v>
      </c>
      <c r="CT6" s="22">
        <f t="shared" si="10"/>
        <v>59.26</v>
      </c>
      <c r="CU6" s="22">
        <f t="shared" si="10"/>
        <v>60.44</v>
      </c>
      <c r="CV6" s="21" t="str">
        <f>IF(CV7="","",IF(CV7="-","【-】","【"&amp;SUBSTITUTE(TEXT(CV7,"#,##0.00"),"-","△")&amp;"】"))</f>
        <v>【60.21】</v>
      </c>
      <c r="CW6" s="22">
        <f>IF(CW7="",NA(),CW7)</f>
        <v>90.08</v>
      </c>
      <c r="CX6" s="22">
        <f t="shared" ref="CX6:DF6" si="11">IF(CX7="",NA(),CX7)</f>
        <v>89.44</v>
      </c>
      <c r="CY6" s="22">
        <f t="shared" si="11"/>
        <v>87.89</v>
      </c>
      <c r="CZ6" s="22">
        <f t="shared" si="11"/>
        <v>88.23</v>
      </c>
      <c r="DA6" s="22">
        <f t="shared" si="11"/>
        <v>88.34</v>
      </c>
      <c r="DB6" s="22">
        <f t="shared" si="11"/>
        <v>84.24</v>
      </c>
      <c r="DC6" s="22">
        <f t="shared" si="11"/>
        <v>84.19</v>
      </c>
      <c r="DD6" s="22">
        <f t="shared" si="11"/>
        <v>83.93</v>
      </c>
      <c r="DE6" s="22">
        <f t="shared" si="11"/>
        <v>83.84</v>
      </c>
      <c r="DF6" s="22">
        <f t="shared" si="11"/>
        <v>83.39</v>
      </c>
      <c r="DG6" s="21" t="str">
        <f>IF(DG7="","",IF(DG7="-","【-】","【"&amp;SUBSTITUTE(TEXT(DG7,"#,##0.00"),"-","△")&amp;"】"))</f>
        <v>【89.21】</v>
      </c>
      <c r="DH6" s="22">
        <f>IF(DH7="",NA(),DH7)</f>
        <v>51.75</v>
      </c>
      <c r="DI6" s="22">
        <f t="shared" ref="DI6:DQ6" si="12">IF(DI7="",NA(),DI7)</f>
        <v>53.28</v>
      </c>
      <c r="DJ6" s="22">
        <f t="shared" si="12"/>
        <v>54.98</v>
      </c>
      <c r="DK6" s="22">
        <f t="shared" si="12"/>
        <v>56.61</v>
      </c>
      <c r="DL6" s="22">
        <f t="shared" si="12"/>
        <v>57.96</v>
      </c>
      <c r="DM6" s="22">
        <f t="shared" si="12"/>
        <v>48.83</v>
      </c>
      <c r="DN6" s="22">
        <f t="shared" si="12"/>
        <v>49.96</v>
      </c>
      <c r="DO6" s="22">
        <f t="shared" si="12"/>
        <v>50.82</v>
      </c>
      <c r="DP6" s="22">
        <f t="shared" si="12"/>
        <v>51.82</v>
      </c>
      <c r="DQ6" s="22">
        <f t="shared" si="12"/>
        <v>52.53</v>
      </c>
      <c r="DR6" s="21" t="str">
        <f>IF(DR7="","",IF(DR7="-","【-】","【"&amp;SUBSTITUTE(TEXT(DR7,"#,##0.00"),"-","△")&amp;"】"))</f>
        <v>【52.41】</v>
      </c>
      <c r="DS6" s="22">
        <f>IF(DS7="",NA(),DS7)</f>
        <v>9.84</v>
      </c>
      <c r="DT6" s="22">
        <f t="shared" ref="DT6:EB6" si="13">IF(DT7="",NA(),DT7)</f>
        <v>22.05</v>
      </c>
      <c r="DU6" s="22">
        <f t="shared" si="13"/>
        <v>9.7799999999999994</v>
      </c>
      <c r="DV6" s="22">
        <f t="shared" si="13"/>
        <v>11.72</v>
      </c>
      <c r="DW6" s="22">
        <f t="shared" si="13"/>
        <v>14.36</v>
      </c>
      <c r="DX6" s="22">
        <f t="shared" si="13"/>
        <v>18.18</v>
      </c>
      <c r="DY6" s="22">
        <f t="shared" si="13"/>
        <v>19.32</v>
      </c>
      <c r="DZ6" s="22">
        <f t="shared" si="13"/>
        <v>21.16</v>
      </c>
      <c r="EA6" s="22">
        <f t="shared" si="13"/>
        <v>22.72</v>
      </c>
      <c r="EB6" s="22">
        <f t="shared" si="13"/>
        <v>24.16</v>
      </c>
      <c r="EC6" s="21" t="str">
        <f>IF(EC7="","",IF(EC7="-","【-】","【"&amp;SUBSTITUTE(TEXT(EC7,"#,##0.00"),"-","△")&amp;"】"))</f>
        <v>【26.78】</v>
      </c>
      <c r="ED6" s="21">
        <f>IF(ED7="",NA(),ED7)</f>
        <v>0</v>
      </c>
      <c r="EE6" s="21">
        <f t="shared" ref="EE6:EM6" si="14">IF(EE7="",NA(),EE7)</f>
        <v>0</v>
      </c>
      <c r="EF6" s="21">
        <f t="shared" si="14"/>
        <v>0</v>
      </c>
      <c r="EG6" s="21">
        <f t="shared" si="14"/>
        <v>0</v>
      </c>
      <c r="EH6" s="21">
        <f t="shared" si="14"/>
        <v>0</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82287</v>
      </c>
      <c r="D7" s="24">
        <v>46</v>
      </c>
      <c r="E7" s="24">
        <v>1</v>
      </c>
      <c r="F7" s="24">
        <v>0</v>
      </c>
      <c r="G7" s="24">
        <v>1</v>
      </c>
      <c r="H7" s="24" t="s">
        <v>93</v>
      </c>
      <c r="I7" s="24" t="s">
        <v>94</v>
      </c>
      <c r="J7" s="24" t="s">
        <v>95</v>
      </c>
      <c r="K7" s="24" t="s">
        <v>96</v>
      </c>
      <c r="L7" s="24" t="s">
        <v>97</v>
      </c>
      <c r="M7" s="24" t="s">
        <v>98</v>
      </c>
      <c r="N7" s="25" t="s">
        <v>99</v>
      </c>
      <c r="O7" s="25">
        <v>80.45</v>
      </c>
      <c r="P7" s="25">
        <v>83.46</v>
      </c>
      <c r="Q7" s="25">
        <v>4460</v>
      </c>
      <c r="R7" s="25">
        <v>52143</v>
      </c>
      <c r="S7" s="25">
        <v>123.03</v>
      </c>
      <c r="T7" s="25">
        <v>423.82</v>
      </c>
      <c r="U7" s="25">
        <v>43345</v>
      </c>
      <c r="V7" s="25">
        <v>122.57</v>
      </c>
      <c r="W7" s="25">
        <v>353.63</v>
      </c>
      <c r="X7" s="25">
        <v>115.07</v>
      </c>
      <c r="Y7" s="25">
        <v>116.78</v>
      </c>
      <c r="Z7" s="25">
        <v>112.91</v>
      </c>
      <c r="AA7" s="25">
        <v>112.83</v>
      </c>
      <c r="AB7" s="25">
        <v>111.71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1023.47</v>
      </c>
      <c r="AU7" s="25">
        <v>1062.03</v>
      </c>
      <c r="AV7" s="25">
        <v>1096.1199999999999</v>
      </c>
      <c r="AW7" s="25">
        <v>1186.05</v>
      </c>
      <c r="AX7" s="25">
        <v>1316.49</v>
      </c>
      <c r="AY7" s="25">
        <v>327.77</v>
      </c>
      <c r="AZ7" s="25">
        <v>338.02</v>
      </c>
      <c r="BA7" s="25">
        <v>345.94</v>
      </c>
      <c r="BB7" s="25">
        <v>329.7</v>
      </c>
      <c r="BC7" s="25">
        <v>319.99</v>
      </c>
      <c r="BD7" s="25">
        <v>239.69</v>
      </c>
      <c r="BE7" s="25">
        <v>308.41000000000003</v>
      </c>
      <c r="BF7" s="25">
        <v>283.22000000000003</v>
      </c>
      <c r="BG7" s="25">
        <v>260.95999999999998</v>
      </c>
      <c r="BH7" s="25">
        <v>239.93</v>
      </c>
      <c r="BI7" s="25">
        <v>218.38</v>
      </c>
      <c r="BJ7" s="25">
        <v>397.1</v>
      </c>
      <c r="BK7" s="25">
        <v>379.91</v>
      </c>
      <c r="BL7" s="25">
        <v>386.61</v>
      </c>
      <c r="BM7" s="25">
        <v>381.56</v>
      </c>
      <c r="BN7" s="25">
        <v>365.55</v>
      </c>
      <c r="BO7" s="25">
        <v>264.86</v>
      </c>
      <c r="BP7" s="25">
        <v>106.37</v>
      </c>
      <c r="BQ7" s="25">
        <v>108.58</v>
      </c>
      <c r="BR7" s="25">
        <v>104.34</v>
      </c>
      <c r="BS7" s="25">
        <v>104.49</v>
      </c>
      <c r="BT7" s="25">
        <v>103.3</v>
      </c>
      <c r="BU7" s="25">
        <v>95.79</v>
      </c>
      <c r="BV7" s="25">
        <v>98.3</v>
      </c>
      <c r="BW7" s="25">
        <v>93.82</v>
      </c>
      <c r="BX7" s="25">
        <v>95.04</v>
      </c>
      <c r="BY7" s="25">
        <v>95.42</v>
      </c>
      <c r="BZ7" s="25">
        <v>97.59</v>
      </c>
      <c r="CA7" s="25">
        <v>205.59</v>
      </c>
      <c r="CB7" s="25">
        <v>202.27</v>
      </c>
      <c r="CC7" s="25">
        <v>211.98</v>
      </c>
      <c r="CD7" s="25">
        <v>211.47</v>
      </c>
      <c r="CE7" s="25">
        <v>214.28</v>
      </c>
      <c r="CF7" s="25">
        <v>171.13</v>
      </c>
      <c r="CG7" s="25">
        <v>173.7</v>
      </c>
      <c r="CH7" s="25">
        <v>178.94</v>
      </c>
      <c r="CI7" s="25">
        <v>180.19</v>
      </c>
      <c r="CJ7" s="25">
        <v>184.25</v>
      </c>
      <c r="CK7" s="25">
        <v>181.66</v>
      </c>
      <c r="CL7" s="25">
        <v>79.81</v>
      </c>
      <c r="CM7" s="25">
        <v>80.63</v>
      </c>
      <c r="CN7" s="25">
        <v>81.48</v>
      </c>
      <c r="CO7" s="25">
        <v>80.77</v>
      </c>
      <c r="CP7" s="25">
        <v>81.22</v>
      </c>
      <c r="CQ7" s="25">
        <v>60.12</v>
      </c>
      <c r="CR7" s="25">
        <v>60.34</v>
      </c>
      <c r="CS7" s="25">
        <v>59.54</v>
      </c>
      <c r="CT7" s="25">
        <v>59.26</v>
      </c>
      <c r="CU7" s="25">
        <v>60.44</v>
      </c>
      <c r="CV7" s="25">
        <v>60.21</v>
      </c>
      <c r="CW7" s="25">
        <v>90.08</v>
      </c>
      <c r="CX7" s="25">
        <v>89.44</v>
      </c>
      <c r="CY7" s="25">
        <v>87.89</v>
      </c>
      <c r="CZ7" s="25">
        <v>88.23</v>
      </c>
      <c r="DA7" s="25">
        <v>88.34</v>
      </c>
      <c r="DB7" s="25">
        <v>84.24</v>
      </c>
      <c r="DC7" s="25">
        <v>84.19</v>
      </c>
      <c r="DD7" s="25">
        <v>83.93</v>
      </c>
      <c r="DE7" s="25">
        <v>83.84</v>
      </c>
      <c r="DF7" s="25">
        <v>83.39</v>
      </c>
      <c r="DG7" s="25">
        <v>89.21</v>
      </c>
      <c r="DH7" s="25">
        <v>51.75</v>
      </c>
      <c r="DI7" s="25">
        <v>53.28</v>
      </c>
      <c r="DJ7" s="25">
        <v>54.98</v>
      </c>
      <c r="DK7" s="25">
        <v>56.61</v>
      </c>
      <c r="DL7" s="25">
        <v>57.96</v>
      </c>
      <c r="DM7" s="25">
        <v>48.83</v>
      </c>
      <c r="DN7" s="25">
        <v>49.96</v>
      </c>
      <c r="DO7" s="25">
        <v>50.82</v>
      </c>
      <c r="DP7" s="25">
        <v>51.82</v>
      </c>
      <c r="DQ7" s="25">
        <v>52.53</v>
      </c>
      <c r="DR7" s="25">
        <v>52.41</v>
      </c>
      <c r="DS7" s="25">
        <v>9.84</v>
      </c>
      <c r="DT7" s="25">
        <v>22.05</v>
      </c>
      <c r="DU7" s="25">
        <v>9.7799999999999994</v>
      </c>
      <c r="DV7" s="25">
        <v>11.72</v>
      </c>
      <c r="DW7" s="25">
        <v>14.36</v>
      </c>
      <c r="DX7" s="25">
        <v>18.18</v>
      </c>
      <c r="DY7" s="25">
        <v>19.32</v>
      </c>
      <c r="DZ7" s="25">
        <v>21.16</v>
      </c>
      <c r="EA7" s="25">
        <v>22.72</v>
      </c>
      <c r="EB7" s="25">
        <v>24.16</v>
      </c>
      <c r="EC7" s="25">
        <v>26.78</v>
      </c>
      <c r="ED7" s="25">
        <v>0</v>
      </c>
      <c r="EE7" s="25">
        <v>0</v>
      </c>
      <c r="EF7" s="25">
        <v>0</v>
      </c>
      <c r="EG7" s="25">
        <v>0</v>
      </c>
      <c r="EH7" s="25">
        <v>0</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0348　古塚秀子</cp:lastModifiedBy>
  <cp:lastPrinted>2026-01-22T06:09:38Z</cp:lastPrinted>
  <dcterms:created xsi:type="dcterms:W3CDTF">2025-12-12T09:13:01Z</dcterms:created>
  <dcterms:modified xsi:type="dcterms:W3CDTF">2026-01-22T06:12:45Z</dcterms:modified>
  <cp:category/>
</cp:coreProperties>
</file>