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m4n1018\R07_2503財政課\030財政係\060県提出調書\030決算統計\120財政状況資料\030＜県確認依頼２＞【24坂東市】令和６年度財政状況資料集の作成等について（回答）\020報告\"/>
    </mc:Choice>
  </mc:AlternateContent>
  <xr:revisionPtr revIDLastSave="0" documentId="13_ncr:1_{A36DCEF7-D56D-4C5B-8EA1-27B09D3E9734}" xr6:coauthVersionLast="47" xr6:coauthVersionMax="47" xr10:uidLastSave="{00000000-0000-0000-0000-000000000000}"/>
  <bookViews>
    <workbookView minimized="1" xWindow="6108" yWindow="3708" windowWidth="17280" windowHeight="888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C37" i="10"/>
  <c r="CO36" i="10"/>
  <c r="BW36" i="10"/>
  <c r="BE36" i="10"/>
  <c r="AM36" i="10"/>
  <c r="C36" i="10"/>
  <c r="CO35" i="10"/>
  <c r="BW35" i="10"/>
  <c r="BE35" i="10"/>
  <c r="C35" i="10"/>
  <c r="CO34" i="10"/>
  <c r="BW34" i="10"/>
  <c r="BE34" i="10"/>
  <c r="C34" i="10"/>
  <c r="U34" i="10" s="1"/>
  <c r="U35" i="10" l="1"/>
  <c r="U36" i="10" s="1"/>
  <c r="U37"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<sst xmlns="http://schemas.openxmlformats.org/spreadsheetml/2006/main" count="1078" uniqueCount="566">
  <si>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</si>
  <si>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</si>
  <si>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</si>
  <si>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</si>
  <si>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</si>
  <si>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</si>
  <si>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</si>
  <si>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</si>
  <si>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</si>
  <si>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</si>
  <si>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</si>
  <si>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</si>
  <si>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</si>
  <si>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</si>
  <si>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</si>
  <si>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</si>
  <si>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</si>
  <si>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</si>
  <si>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</si>
  <si>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</si>
  <si>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</si>
  <si>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</si>
  <si>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</si>
  <si>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</si>
  <si>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</si>
  <si>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</si>
  <si>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</si>
  <si>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</si>
  <si>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</si>
  <si>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</si>
  <si>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</si>
  <si>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</si>
  <si>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</si>
  <si>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</si>
  <si>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</si>
  <si>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</si>
  <si>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</si>
  <si>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</si>
  <si>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</si>
  <si>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</si>
  <si>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</si>
  <si>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</si>
  <si>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</si>
  <si>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</si>
  <si>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</si>
  <si>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</si>
  <si>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</si>
  <si>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</si>
  <si>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</si>
  <si>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</si>
  <si>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</si>
  <si>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</si>
  <si>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</si>
  <si>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</si>
  <si>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</si>
  <si>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</si>
  <si>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</si>
  <si>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</si>
  <si>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</si>
  <si>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</si>
  <si>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</si>
  <si>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</si>
  <si>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</si>
  <si>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</si>
  <si>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</si>
  <si>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</si>
  <si>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</si>
  <si>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</si>
  <si>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</si>
  <si>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</si>
  <si>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</si>
  <si>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</si>
  <si>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</si>
  <si>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</si>
  <si>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</si>
  <si>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</si>
  <si>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</si>
  <si>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</si>
  <si>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</si>
  <si>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茨城県</t>
    <phoneticPr fontId="5"/>
  </si>
  <si>
    <t>市町村類型</t>
    <phoneticPr fontId="5"/>
  </si>
  <si>
    <t>Ⅱ－０</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</si>
  <si>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</si>
  <si>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</si>
  <si>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</si>
  <si>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</si>
  <si>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</si>
  <si>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</si>
  <si>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</si>
  <si>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</si>
  <si>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</si>
  <si>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</si>
  <si>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</si>
  <si>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</si>
  <si>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坂東市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</si>
  <si>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</si>
  <si>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</si>
  <si>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</si>
  <si>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</si>
  <si>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</si>
  <si>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</si>
  <si>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</si>
  <si>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</si>
  <si>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</si>
  <si>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</si>
  <si>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</si>
  <si>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</si>
  <si>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</si>
  <si>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</si>
  <si>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</si>
  <si>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</si>
  <si>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</si>
  <si>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</si>
  <si>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</si>
  <si>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</si>
  <si>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</si>
  <si>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</si>
  <si>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</si>
  <si>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-3.4</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</si>
  <si>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</si>
  <si>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</si>
  <si>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</si>
  <si>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</si>
  <si>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</si>
  <si>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</si>
  <si>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</si>
  <si>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</si>
  <si>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</si>
  <si>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</si>
  <si>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</si>
  <si>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</si>
  <si>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</si>
  <si>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</si>
  <si>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</si>
  <si>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</si>
  <si>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</si>
  <si>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</si>
  <si>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</si>
  <si>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</si>
  <si>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</si>
  <si>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</si>
  <si>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</si>
  <si>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</si>
  <si>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</si>
  <si>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</si>
  <si>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</si>
  <si>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</si>
  <si>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</si>
  <si>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</si>
  <si>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</si>
  <si>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</si>
  <si>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</si>
  <si>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</si>
  <si>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</si>
  <si>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</si>
  <si>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</si>
  <si>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</si>
  <si>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</si>
  <si>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</si>
  <si>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</si>
  <si>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</si>
  <si>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</si>
  <si>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</si>
  <si>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</si>
  <si>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</si>
  <si>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</si>
  <si>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</si>
  <si>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</si>
  <si>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</si>
  <si>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</si>
  <si>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</si>
  <si>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</si>
  <si>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</si>
  <si>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</si>
  <si>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</si>
  <si>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</si>
  <si>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</si>
  <si>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</si>
  <si>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</si>
  <si>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</si>
  <si>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</si>
  <si>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</si>
  <si>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</si>
  <si>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</si>
  <si>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</si>
  <si>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</si>
  <si>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</si>
  <si>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</si>
  <si>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</si>
  <si>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</si>
  <si>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</si>
  <si>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</si>
  <si>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</si>
  <si>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</si>
  <si>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</si>
  <si>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</si>
  <si>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</si>
  <si>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</si>
  <si>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</si>
  <si>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</si>
  <si>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</si>
  <si>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</si>
  <si>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</si>
  <si>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茨城県坂東市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</si>
  <si>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</si>
  <si>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</si>
  <si>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</si>
  <si>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</si>
  <si>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</si>
  <si>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</si>
  <si>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</si>
  <si>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</si>
  <si>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</si>
  <si>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</si>
  <si>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</si>
  <si>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</si>
  <si>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</si>
  <si>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</si>
  <si>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</si>
  <si>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</si>
  <si>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</si>
  <si>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</si>
  <si>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</si>
  <si>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</si>
  <si>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</si>
  <si>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</si>
  <si>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</si>
  <si>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</si>
  <si>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</si>
  <si>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</si>
  <si>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</si>
  <si>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</si>
  <si>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</si>
  <si>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</si>
  <si>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</si>
  <si>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</si>
  <si>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</si>
  <si>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</si>
  <si>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</si>
  <si>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</si>
  <si>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</si>
  <si>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</si>
  <si>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</si>
  <si>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</si>
  <si>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</si>
  <si>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</si>
  <si>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</si>
  <si>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</si>
  <si>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</si>
  <si>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</si>
  <si>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</si>
  <si>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</si>
  <si>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</si>
  <si>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</si>
  <si>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</si>
  <si>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</si>
  <si>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</si>
  <si>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</si>
  <si>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</si>
  <si>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</si>
  <si>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</si>
  <si>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</si>
  <si>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</si>
  <si>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</si>
  <si>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</si>
  <si>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</si>
  <si>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</si>
  <si>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</si>
  <si>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</si>
  <si>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</si>
  <si>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</si>
  <si>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</si>
  <si>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</si>
  <si>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</si>
  <si>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</si>
  <si>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</si>
  <si>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</si>
  <si>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</si>
  <si>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</si>
  <si>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</si>
  <si>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</si>
  <si>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</si>
  <si>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</si>
  <si>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</si>
  <si>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</si>
  <si>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</si>
  <si>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</si>
  <si>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</si>
  <si>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</si>
  <si>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</si>
  <si>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</si>
  <si>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</si>
  <si>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</si>
  <si>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</si>
  <si>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</si>
  <si>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</si>
  <si>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</si>
  <si>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</si>
  <si>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</si>
  <si>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</si>
  <si>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</si>
  <si>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</si>
  <si>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</si>
  <si>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</si>
  <si>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</si>
  <si>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</si>
  <si>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</si>
  <si>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</si>
  <si>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</si>
  <si>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</si>
  <si>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</si>
  <si>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</si>
  <si>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</si>
  <si>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</si>
  <si>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</si>
  <si>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</si>
  <si>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</si>
  <si>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</si>
  <si>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</si>
  <si>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</si>
  <si>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</si>
  <si>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</si>
  <si>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</si>
  <si>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</si>
  <si>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</si>
  <si>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</si>
  <si>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</si>
  <si>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</si>
  <si>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</si>
  <si>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</si>
  <si>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</si>
  <si>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</si>
  <si>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</si>
  <si>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</si>
  <si>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</si>
  <si>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</si>
  <si>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</si>
  <si>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</si>
  <si>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</si>
  <si>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</si>
  <si>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</si>
  <si>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</si>
  <si>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</si>
  <si>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</si>
  <si>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</si>
  <si>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</si>
  <si>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</si>
  <si>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</si>
  <si>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</si>
  <si>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</si>
  <si>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</si>
  <si>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</si>
  <si>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</si>
  <si>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</si>
  <si>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茨城県坂東市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</si>
  <si>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</si>
  <si>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</si>
  <si>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</si>
  <si>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</si>
  <si>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</si>
  <si>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</si>
  <si>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</si>
  <si>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</si>
  <si>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</si>
  <si>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</si>
  <si>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</si>
  <si>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</si>
  <si>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</si>
  <si>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</si>
  <si>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</si>
  <si>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</si>
  <si>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</si>
  <si>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</si>
  <si>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</si>
  <si>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</si>
  <si>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</si>
  <si>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</si>
  <si>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</si>
  <si>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</si>
  <si>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</si>
  <si>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</si>
  <si>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</si>
  <si>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</si>
  <si>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</si>
  <si>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</si>
  <si>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</si>
  <si>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</si>
  <si>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</si>
  <si>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</si>
  <si>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</si>
  <si>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介護事業特別会計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</si>
  <si>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</si>
  <si>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</si>
  <si>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</si>
  <si>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</si>
  <si>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</si>
  <si>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</si>
  <si>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</si>
  <si>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</si>
  <si>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</si>
  <si>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</si>
  <si>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</si>
  <si>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</si>
  <si>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</si>
  <si>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</si>
  <si>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</si>
  <si>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</si>
  <si>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</si>
  <si>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</si>
  <si>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</si>
  <si>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</si>
  <si>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</si>
  <si>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</si>
  <si>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</si>
  <si>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</si>
  <si>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</si>
  <si>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</si>
  <si>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</si>
  <si>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</si>
  <si>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</si>
  <si>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</si>
  <si>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</si>
  <si>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</si>
  <si>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</si>
  <si>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</si>
  <si>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</si>
  <si>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</si>
  <si>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</si>
  <si>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</si>
  <si>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</si>
  <si>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</si>
  <si>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</si>
  <si>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</si>
  <si>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</si>
  <si>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</si>
  <si>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</si>
  <si>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</si>
  <si>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</si>
  <si>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</si>
  <si>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</si>
  <si>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</si>
  <si>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</si>
  <si>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</si>
  <si>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</si>
  <si>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</si>
  <si>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</si>
  <si>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</si>
  <si>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</si>
  <si>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</si>
  <si>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</si>
  <si>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</si>
  <si>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</si>
  <si>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</si>
  <si>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</si>
  <si>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</si>
  <si>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</si>
  <si>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</si>
  <si>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</si>
  <si>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</si>
  <si>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</si>
  <si>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</si>
  <si>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</si>
  <si>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</si>
  <si>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</si>
  <si>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</si>
  <si>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</si>
  <si>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</si>
  <si>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</si>
  <si>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</si>
  <si>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</si>
  <si>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</si>
  <si>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</si>
  <si>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</si>
  <si>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</si>
  <si>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</si>
  <si>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</si>
  <si>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</si>
  <si>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</si>
  <si>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</si>
  <si>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</si>
  <si>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</si>
  <si>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</si>
  <si>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</si>
  <si>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</si>
  <si>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</si>
  <si>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</si>
  <si>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</si>
  <si>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</si>
  <si>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</si>
  <si>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</si>
  <si>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</si>
  <si>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</si>
  <si>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</si>
  <si>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</si>
  <si>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</si>
  <si>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</si>
  <si>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</si>
  <si>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</si>
  <si>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</si>
  <si>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</si>
  <si>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</si>
  <si>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</si>
  <si>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</si>
  <si>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</si>
  <si>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</si>
  <si>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</si>
  <si>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</si>
  <si>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</si>
  <si>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</si>
  <si>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</si>
  <si>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</si>
  <si>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</si>
  <si>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</si>
  <si>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</si>
  <si>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</si>
  <si>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</si>
  <si>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</si>
  <si>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</si>
  <si>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</si>
  <si>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</si>
  <si>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</si>
  <si>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</si>
  <si>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</si>
  <si>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</si>
  <si>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</si>
  <si>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</si>
  <si>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</si>
  <si>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</si>
  <si>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</si>
  <si>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</si>
  <si>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</si>
  <si>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</si>
  <si>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下水道事業会計</t>
  </si>
  <si>
    <t>国民健康保険特別会計</t>
  </si>
  <si>
    <t>介護保険特別会計</t>
  </si>
  <si>
    <t>後期高齢者医療特別会計</t>
  </si>
  <si>
    <t>介護事業特別会計</t>
  </si>
  <si>
    <t>その他会計（赤字）</t>
  </si>
  <si>
    <t>その他会計（黒字）</t>
  </si>
  <si>
    <t>R02</t>
    <phoneticPr fontId="5"/>
  </si>
  <si>
    <t>R03</t>
    <phoneticPr fontId="5"/>
  </si>
  <si>
    <t>R04</t>
    <phoneticPr fontId="5"/>
  </si>
  <si>
    <t>R05</t>
    <phoneticPr fontId="5"/>
  </si>
  <si>
    <t>R06</t>
    <phoneticPr fontId="5"/>
  </si>
  <si>
    <t>公共施設整備基金</t>
    <rPh sb="0" eb="4">
      <t>コウキョウシセツ</t>
    </rPh>
    <rPh sb="4" eb="6">
      <t>セイビ</t>
    </rPh>
    <rPh sb="6" eb="8">
      <t>キキン</t>
    </rPh>
    <phoneticPr fontId="5"/>
  </si>
  <si>
    <t>地域福祉基金</t>
    <rPh sb="0" eb="2">
      <t>チイキ</t>
    </rPh>
    <rPh sb="2" eb="6">
      <t>フクシキキン</t>
    </rPh>
    <phoneticPr fontId="2"/>
  </si>
  <si>
    <t>地域振興基金</t>
    <rPh sb="0" eb="4">
      <t>チイキシンコウ</t>
    </rPh>
    <rPh sb="4" eb="6">
      <t>キキン</t>
    </rPh>
    <phoneticPr fontId="2"/>
  </si>
  <si>
    <t>岩井地域ふるさと創生事業基金</t>
    <rPh sb="0" eb="2">
      <t>イワイ</t>
    </rPh>
    <rPh sb="2" eb="4">
      <t>チイキ</t>
    </rPh>
    <rPh sb="8" eb="10">
      <t>ソウセイ</t>
    </rPh>
    <rPh sb="10" eb="12">
      <t>ジギョウ</t>
    </rPh>
    <rPh sb="12" eb="14">
      <t>キキン</t>
    </rPh>
    <phoneticPr fontId="2"/>
  </si>
  <si>
    <t>小林孝三郎奨学金等基金</t>
    <rPh sb="0" eb="2">
      <t>コバヤシ</t>
    </rPh>
    <rPh sb="2" eb="3">
      <t>タカシ</t>
    </rPh>
    <rPh sb="3" eb="5">
      <t>サブロウ</t>
    </rPh>
    <rPh sb="5" eb="8">
      <t>ショウガクキン</t>
    </rPh>
    <rPh sb="8" eb="9">
      <t>ナド</t>
    </rPh>
    <rPh sb="9" eb="11">
      <t>キキン</t>
    </rPh>
    <phoneticPr fontId="2"/>
  </si>
  <si>
    <t>茨城西南地方広域市町村圏事務組合　一般会計</t>
    <rPh sb="0" eb="2">
      <t>イバラキ</t>
    </rPh>
    <rPh sb="2" eb="4">
      <t>セイナン</t>
    </rPh>
    <rPh sb="4" eb="6">
      <t>チホウ</t>
    </rPh>
    <rPh sb="6" eb="8">
      <t>コウイキ</t>
    </rPh>
    <rPh sb="8" eb="11">
      <t>シチョウソン</t>
    </rPh>
    <rPh sb="11" eb="12">
      <t>ケン</t>
    </rPh>
    <rPh sb="12" eb="16">
      <t>ジムクミアイ</t>
    </rPh>
    <rPh sb="17" eb="19">
      <t>イッパン</t>
    </rPh>
    <rPh sb="19" eb="21">
      <t>カイケイ</t>
    </rPh>
    <phoneticPr fontId="2"/>
  </si>
  <si>
    <t>茨城西南地方広域市町村圏事務組合　利根老人ホーム事業特別会計</t>
    <rPh sb="0" eb="2">
      <t>イバラキ</t>
    </rPh>
    <rPh sb="2" eb="4">
      <t>セイナン</t>
    </rPh>
    <rPh sb="4" eb="6">
      <t>チホウ</t>
    </rPh>
    <rPh sb="6" eb="8">
      <t>コウイキ</t>
    </rPh>
    <rPh sb="8" eb="12">
      <t>シチョウソンケン</t>
    </rPh>
    <rPh sb="12" eb="16">
      <t>ジムクミアイ</t>
    </rPh>
    <rPh sb="17" eb="21">
      <t>トネロウジン</t>
    </rPh>
    <rPh sb="24" eb="26">
      <t>ジギョウ</t>
    </rPh>
    <rPh sb="26" eb="28">
      <t>トクベツ</t>
    </rPh>
    <rPh sb="28" eb="30">
      <t>カイケイ</t>
    </rPh>
    <phoneticPr fontId="2"/>
  </si>
  <si>
    <t>茨城西南地方広域市町村圏事務組合　特殊湛水防除事業特別会計</t>
    <rPh sb="0" eb="2">
      <t>イバラキ</t>
    </rPh>
    <rPh sb="2" eb="4">
      <t>セイナン</t>
    </rPh>
    <rPh sb="4" eb="6">
      <t>チホウ</t>
    </rPh>
    <rPh sb="6" eb="8">
      <t>コウイキ</t>
    </rPh>
    <rPh sb="8" eb="11">
      <t>シチョウソン</t>
    </rPh>
    <rPh sb="11" eb="12">
      <t>ケン</t>
    </rPh>
    <rPh sb="12" eb="14">
      <t>ジム</t>
    </rPh>
    <rPh sb="14" eb="16">
      <t>クミアイ</t>
    </rPh>
    <rPh sb="17" eb="19">
      <t>トクシュ</t>
    </rPh>
    <rPh sb="19" eb="21">
      <t>タンスイ</t>
    </rPh>
    <rPh sb="21" eb="23">
      <t>ボウジョ</t>
    </rPh>
    <rPh sb="23" eb="25">
      <t>ジギョウ</t>
    </rPh>
    <rPh sb="25" eb="27">
      <t>トクベツ</t>
    </rPh>
    <rPh sb="27" eb="29">
      <t>カイケイ</t>
    </rPh>
    <phoneticPr fontId="2"/>
  </si>
  <si>
    <t>清水丘診療所事務組合　国民健康保険事業</t>
    <rPh sb="0" eb="3">
      <t>シミズオカ</t>
    </rPh>
    <rPh sb="3" eb="6">
      <t>シンリョウジョ</t>
    </rPh>
    <rPh sb="6" eb="10">
      <t>ジムクミアイ</t>
    </rPh>
    <rPh sb="11" eb="15">
      <t>コクミンケンコウ</t>
    </rPh>
    <rPh sb="15" eb="17">
      <t>ホケン</t>
    </rPh>
    <rPh sb="17" eb="19">
      <t>ジギョウ</t>
    </rPh>
    <phoneticPr fontId="2"/>
  </si>
  <si>
    <t>常総衛生組合　一般会計</t>
    <rPh sb="0" eb="2">
      <t>ジョウソウ</t>
    </rPh>
    <rPh sb="2" eb="4">
      <t>エイセイ</t>
    </rPh>
    <rPh sb="4" eb="6">
      <t>クミアイ</t>
    </rPh>
    <rPh sb="7" eb="11">
      <t>イッパンカイケイ</t>
    </rPh>
    <phoneticPr fontId="2"/>
  </si>
  <si>
    <t>茨城県市町村総合事務組合　一般会計</t>
    <rPh sb="0" eb="3">
      <t>イバラキケン</t>
    </rPh>
    <rPh sb="3" eb="6">
      <t>シチョウソン</t>
    </rPh>
    <rPh sb="6" eb="8">
      <t>ソウゴウ</t>
    </rPh>
    <rPh sb="8" eb="12">
      <t>ジムクミアイ</t>
    </rPh>
    <rPh sb="13" eb="17">
      <t>イッパンカイケイ</t>
    </rPh>
    <phoneticPr fontId="2"/>
  </si>
  <si>
    <t>茨城県市町村総合事務組合　県民交通災害共済事業特別会計</t>
    <rPh sb="0" eb="3">
      <t>イバラキケン</t>
    </rPh>
    <rPh sb="3" eb="6">
      <t>シチョウソン</t>
    </rPh>
    <rPh sb="6" eb="8">
      <t>ソウゴウ</t>
    </rPh>
    <rPh sb="8" eb="12">
      <t>ジムクミアイ</t>
    </rPh>
    <rPh sb="13" eb="17">
      <t>ケンミンコウツウ</t>
    </rPh>
    <rPh sb="17" eb="19">
      <t>サイガイ</t>
    </rPh>
    <rPh sb="19" eb="21">
      <t>キョウサイ</t>
    </rPh>
    <rPh sb="21" eb="23">
      <t>ジギョウ</t>
    </rPh>
    <rPh sb="23" eb="25">
      <t>トクベツ</t>
    </rPh>
    <rPh sb="25" eb="27">
      <t>カイケイ</t>
    </rPh>
    <phoneticPr fontId="2"/>
  </si>
  <si>
    <t>茨城租税債権管理機構　一般会計</t>
    <rPh sb="0" eb="2">
      <t>イバラキ</t>
    </rPh>
    <rPh sb="2" eb="4">
      <t>ソゼイ</t>
    </rPh>
    <rPh sb="4" eb="6">
      <t>サイケン</t>
    </rPh>
    <rPh sb="6" eb="8">
      <t>カンリ</t>
    </rPh>
    <rPh sb="8" eb="10">
      <t>キコウ</t>
    </rPh>
    <rPh sb="11" eb="13">
      <t>イッパン</t>
    </rPh>
    <rPh sb="13" eb="15">
      <t>カイケイ</t>
    </rPh>
    <phoneticPr fontId="2"/>
  </si>
  <si>
    <t>さしま環境管理事務組合　一般会計</t>
    <rPh sb="3" eb="5">
      <t>カンキョウ</t>
    </rPh>
    <rPh sb="5" eb="7">
      <t>カンリ</t>
    </rPh>
    <rPh sb="7" eb="11">
      <t>ジムクミアイ</t>
    </rPh>
    <rPh sb="12" eb="16">
      <t>イッパンカイケイ</t>
    </rPh>
    <phoneticPr fontId="2"/>
  </si>
  <si>
    <t>さしま環境管理事務組合　清水丘聖地霊園管理事業特別会計</t>
    <rPh sb="3" eb="5">
      <t>カンキョウ</t>
    </rPh>
    <rPh sb="5" eb="7">
      <t>カンリ</t>
    </rPh>
    <rPh sb="7" eb="11">
      <t>ジムクミアイ</t>
    </rPh>
    <rPh sb="12" eb="15">
      <t>シミズオカ</t>
    </rPh>
    <rPh sb="15" eb="17">
      <t>セイチ</t>
    </rPh>
    <rPh sb="17" eb="19">
      <t>レイエン</t>
    </rPh>
    <rPh sb="19" eb="21">
      <t>カンリ</t>
    </rPh>
    <rPh sb="21" eb="23">
      <t>ジギョウ</t>
    </rPh>
    <rPh sb="23" eb="27">
      <t>トクベツカイケイ</t>
    </rPh>
    <phoneticPr fontId="2"/>
  </si>
  <si>
    <t>茨城県後期高齢者医療広域連合　一般会計</t>
    <rPh sb="0" eb="3">
      <t>イバラキケン</t>
    </rPh>
    <rPh sb="3" eb="5">
      <t>コウキ</t>
    </rPh>
    <rPh sb="5" eb="8">
      <t>コウレイシャ</t>
    </rPh>
    <rPh sb="8" eb="10">
      <t>イリョウ</t>
    </rPh>
    <rPh sb="10" eb="12">
      <t>コウイキ</t>
    </rPh>
    <rPh sb="12" eb="14">
      <t>レンゴウ</t>
    </rPh>
    <rPh sb="15" eb="17">
      <t>イッパン</t>
    </rPh>
    <rPh sb="17" eb="19">
      <t>カイケイ</t>
    </rPh>
    <phoneticPr fontId="2"/>
  </si>
  <si>
    <t>茨城県後期高齢者広域連合　後期高齢医療特別会計</t>
    <rPh sb="0" eb="3">
      <t>イバラキケン</t>
    </rPh>
    <rPh sb="3" eb="5">
      <t>コウキ</t>
    </rPh>
    <rPh sb="5" eb="8">
      <t>コウレイシャ</t>
    </rPh>
    <rPh sb="8" eb="12">
      <t>コウイキレンゴウ</t>
    </rPh>
    <rPh sb="13" eb="15">
      <t>コウキ</t>
    </rPh>
    <rPh sb="15" eb="17">
      <t>コウレイ</t>
    </rPh>
    <rPh sb="17" eb="19">
      <t>イリョウ</t>
    </rPh>
    <rPh sb="19" eb="23">
      <t>トクベツカイケイ</t>
    </rPh>
    <phoneticPr fontId="2"/>
  </si>
  <si>
    <t>-</t>
    <phoneticPr fontId="2"/>
  </si>
  <si>
    <t>坂東市土地開発公社</t>
    <rPh sb="0" eb="3">
      <t>バンドウシ</t>
    </rPh>
    <rPh sb="3" eb="5">
      <t>トチ</t>
    </rPh>
    <rPh sb="5" eb="7">
      <t>カイハツ</t>
    </rPh>
    <rPh sb="7" eb="9">
      <t>コウシャ</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</si>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</sst>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67009</c:v>
                </c:pt>
                <c:pt idx="1">
                  <c:v>40807</c:v>
                </c:pt>
                <c:pt idx="2">
                  <c:v>37343</c:v>
                </c:pt>
                <c:pt idx="3">
                  <c:v>47407</c:v>
                </c:pt>
                <c:pt idx="4">
                  <c:v>49754</c:v>
                </c:pt>
              </c:numCache>
            </c:numRef>
          </c:val>
          <c:smooth val="0"/>
          <c:extLst>
            <c:ext xmlns:c16="http://schemas.microsoft.com/office/drawing/2014/chart" uri="{C3380CC4-5D6E-409C-BE32-E72D297353CC}">
              <c16:uniqueId val="{00000000-7ACC-45AD-9464-F2D859C3993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50739</c:v>
                </c:pt>
                <c:pt idx="1">
                  <c:v>27409</c:v>
                </c:pt>
                <c:pt idx="2">
                  <c:v>30124</c:v>
                </c:pt>
                <c:pt idx="3">
                  <c:v>40971</c:v>
                </c:pt>
                <c:pt idx="4">
                  <c:v>51356</c:v>
                </c:pt>
              </c:numCache>
            </c:numRef>
          </c:val>
          <c:smooth val="0"/>
          <c:extLst>
            <c:ext xmlns:c16="http://schemas.microsoft.com/office/drawing/2014/chart" uri="{C3380CC4-5D6E-409C-BE32-E72D297353CC}">
              <c16:uniqueId val="{00000001-7ACC-45AD-9464-F2D859C3993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9.2100000000000009</c:v>
                </c:pt>
                <c:pt idx="1">
                  <c:v>5.98</c:v>
                </c:pt>
                <c:pt idx="2">
                  <c:v>9.2899999999999991</c:v>
                </c:pt>
                <c:pt idx="3">
                  <c:v>7.97</c:v>
                </c:pt>
                <c:pt idx="4">
                  <c:v>8.98</c:v>
                </c:pt>
              </c:numCache>
            </c:numRef>
          </c:val>
          <c:extLst>
            <c:ext xmlns:c16="http://schemas.microsoft.com/office/drawing/2014/chart" uri="{C3380CC4-5D6E-409C-BE32-E72D297353CC}">
              <c16:uniqueId val="{00000000-BE03-4379-A520-E051D28F64A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8.75</c:v>
                </c:pt>
                <c:pt idx="1">
                  <c:v>12.14</c:v>
                </c:pt>
                <c:pt idx="2">
                  <c:v>13.5</c:v>
                </c:pt>
                <c:pt idx="3">
                  <c:v>15.5</c:v>
                </c:pt>
                <c:pt idx="4">
                  <c:v>16.13</c:v>
                </c:pt>
              </c:numCache>
            </c:numRef>
          </c:val>
          <c:extLst>
            <c:ext xmlns:c16="http://schemas.microsoft.com/office/drawing/2014/chart" uri="{C3380CC4-5D6E-409C-BE32-E72D297353CC}">
              <c16:uniqueId val="{00000001-BE03-4379-A520-E051D28F64A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1.03</c:v>
                </c:pt>
                <c:pt idx="1">
                  <c:v>0.98</c:v>
                </c:pt>
                <c:pt idx="2">
                  <c:v>4.18</c:v>
                </c:pt>
                <c:pt idx="3">
                  <c:v>0.79</c:v>
                </c:pt>
                <c:pt idx="4">
                  <c:v>1.89</c:v>
                </c:pt>
              </c:numCache>
            </c:numRef>
          </c:val>
          <c:smooth val="0"/>
          <c:extLst>
            <c:ext xmlns:c16="http://schemas.microsoft.com/office/drawing/2014/chart" uri="{C3380CC4-5D6E-409C-BE32-E72D297353CC}">
              <c16:uniqueId val="{00000002-BE03-4379-A520-E051D28F64A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0.05</c:v>
                </c:pt>
                <c:pt idx="2">
                  <c:v>#N/A</c:v>
                </c:pt>
                <c:pt idx="3">
                  <c:v>0.04</c:v>
                </c:pt>
                <c:pt idx="4">
                  <c:v>#N/A</c:v>
                </c:pt>
                <c:pt idx="5">
                  <c:v>0</c:v>
                </c:pt>
                <c:pt idx="6">
                  <c:v>#N/A</c:v>
                </c:pt>
                <c:pt idx="7">
                  <c:v>0.09</c:v>
                </c:pt>
                <c:pt idx="8">
                  <c:v>0</c:v>
                </c:pt>
                <c:pt idx="9">
                  <c:v>0</c:v>
                </c:pt>
              </c:numCache>
            </c:numRef>
          </c:val>
          <c:extLst>
            <c:ext xmlns:c16="http://schemas.microsoft.com/office/drawing/2014/chart" uri="{C3380CC4-5D6E-409C-BE32-E72D297353CC}">
              <c16:uniqueId val="{00000000-B846-4BF2-96C5-E41775F0D3E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846-4BF2-96C5-E41775F0D3E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846-4BF2-96C5-E41775F0D3E5}"/>
            </c:ext>
          </c:extLst>
        </c:ser>
        <c:ser>
          <c:idx val="3"/>
          <c:order val="3"/>
          <c:tx>
            <c:strRef>
              <c:f>データシート!$A$30</c:f>
              <c:strCache>
                <c:ptCount val="1"/>
                <c:pt idx="0">
                  <c:v>介護事業特別会計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846-4BF2-96C5-E41775F0D3E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0.01</c:v>
                </c:pt>
                <c:pt idx="4">
                  <c:v>#N/A</c:v>
                </c:pt>
                <c:pt idx="5">
                  <c:v>0</c:v>
                </c:pt>
                <c:pt idx="6">
                  <c:v>#N/A</c:v>
                </c:pt>
                <c:pt idx="7">
                  <c:v>0</c:v>
                </c:pt>
                <c:pt idx="8">
                  <c:v>#N/A</c:v>
                </c:pt>
                <c:pt idx="9">
                  <c:v>0.01</c:v>
                </c:pt>
              </c:numCache>
            </c:numRef>
          </c:val>
          <c:extLst>
            <c:ext xmlns:c16="http://schemas.microsoft.com/office/drawing/2014/chart" uri="{C3380CC4-5D6E-409C-BE32-E72D297353CC}">
              <c16:uniqueId val="{00000004-B846-4BF2-96C5-E41775F0D3E5}"/>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1.05</c:v>
                </c:pt>
                <c:pt idx="2">
                  <c:v>#N/A</c:v>
                </c:pt>
                <c:pt idx="3">
                  <c:v>0.78</c:v>
                </c:pt>
                <c:pt idx="4">
                  <c:v>#N/A</c:v>
                </c:pt>
                <c:pt idx="5">
                  <c:v>0.31</c:v>
                </c:pt>
                <c:pt idx="6">
                  <c:v>#N/A</c:v>
                </c:pt>
                <c:pt idx="7">
                  <c:v>0.54</c:v>
                </c:pt>
                <c:pt idx="8">
                  <c:v>#N/A</c:v>
                </c:pt>
                <c:pt idx="9">
                  <c:v>0.36</c:v>
                </c:pt>
              </c:numCache>
            </c:numRef>
          </c:val>
          <c:extLst>
            <c:ext xmlns:c16="http://schemas.microsoft.com/office/drawing/2014/chart" uri="{C3380CC4-5D6E-409C-BE32-E72D297353CC}">
              <c16:uniqueId val="{00000005-B846-4BF2-96C5-E41775F0D3E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0.36</c:v>
                </c:pt>
                <c:pt idx="2">
                  <c:v>#N/A</c:v>
                </c:pt>
                <c:pt idx="3">
                  <c:v>1.4</c:v>
                </c:pt>
                <c:pt idx="4">
                  <c:v>#N/A</c:v>
                </c:pt>
                <c:pt idx="5">
                  <c:v>0.65</c:v>
                </c:pt>
                <c:pt idx="6">
                  <c:v>#N/A</c:v>
                </c:pt>
                <c:pt idx="7">
                  <c:v>0.38</c:v>
                </c:pt>
                <c:pt idx="8">
                  <c:v>#N/A</c:v>
                </c:pt>
                <c:pt idx="9">
                  <c:v>0.38</c:v>
                </c:pt>
              </c:numCache>
            </c:numRef>
          </c:val>
          <c:extLst>
            <c:ext xmlns:c16="http://schemas.microsoft.com/office/drawing/2014/chart" uri="{C3380CC4-5D6E-409C-BE32-E72D297353CC}">
              <c16:uniqueId val="{00000006-B846-4BF2-96C5-E41775F0D3E5}"/>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1.86</c:v>
                </c:pt>
                <c:pt idx="2">
                  <c:v>#N/A</c:v>
                </c:pt>
                <c:pt idx="3">
                  <c:v>2</c:v>
                </c:pt>
                <c:pt idx="4">
                  <c:v>#N/A</c:v>
                </c:pt>
                <c:pt idx="5">
                  <c:v>1.83</c:v>
                </c:pt>
                <c:pt idx="6">
                  <c:v>#N/A</c:v>
                </c:pt>
                <c:pt idx="7">
                  <c:v>2</c:v>
                </c:pt>
                <c:pt idx="8">
                  <c:v>#N/A</c:v>
                </c:pt>
                <c:pt idx="9">
                  <c:v>2.1800000000000002</c:v>
                </c:pt>
              </c:numCache>
            </c:numRef>
          </c:val>
          <c:extLst>
            <c:ext xmlns:c16="http://schemas.microsoft.com/office/drawing/2014/chart" uri="{C3380CC4-5D6E-409C-BE32-E72D297353CC}">
              <c16:uniqueId val="{00000007-B846-4BF2-96C5-E41775F0D3E5}"/>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9.2100000000000009</c:v>
                </c:pt>
                <c:pt idx="2">
                  <c:v>#N/A</c:v>
                </c:pt>
                <c:pt idx="3">
                  <c:v>5.98</c:v>
                </c:pt>
                <c:pt idx="4">
                  <c:v>#N/A</c:v>
                </c:pt>
                <c:pt idx="5">
                  <c:v>9.2799999999999994</c:v>
                </c:pt>
                <c:pt idx="6">
                  <c:v>#N/A</c:v>
                </c:pt>
                <c:pt idx="7">
                  <c:v>7.96</c:v>
                </c:pt>
                <c:pt idx="8">
                  <c:v>#N/A</c:v>
                </c:pt>
                <c:pt idx="9">
                  <c:v>8.98</c:v>
                </c:pt>
              </c:numCache>
            </c:numRef>
          </c:val>
          <c:extLst>
            <c:ext xmlns:c16="http://schemas.microsoft.com/office/drawing/2014/chart" uri="{C3380CC4-5D6E-409C-BE32-E72D297353CC}">
              <c16:uniqueId val="{00000008-B846-4BF2-96C5-E41775F0D3E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24</c:v>
                </c:pt>
                <c:pt idx="2">
                  <c:v>#N/A</c:v>
                </c:pt>
                <c:pt idx="3">
                  <c:v>23.24</c:v>
                </c:pt>
                <c:pt idx="4">
                  <c:v>#N/A</c:v>
                </c:pt>
                <c:pt idx="5">
                  <c:v>24.43</c:v>
                </c:pt>
                <c:pt idx="6">
                  <c:v>#N/A</c:v>
                </c:pt>
                <c:pt idx="7">
                  <c:v>24.78</c:v>
                </c:pt>
                <c:pt idx="8">
                  <c:v>#N/A</c:v>
                </c:pt>
                <c:pt idx="9">
                  <c:v>24.66</c:v>
                </c:pt>
              </c:numCache>
            </c:numRef>
          </c:val>
          <c:extLst>
            <c:ext xmlns:c16="http://schemas.microsoft.com/office/drawing/2014/chart" uri="{C3380CC4-5D6E-409C-BE32-E72D297353CC}">
              <c16:uniqueId val="{00000009-B846-4BF2-96C5-E41775F0D3E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2546</c:v>
                </c:pt>
                <c:pt idx="5">
                  <c:v>2557</c:v>
                </c:pt>
                <c:pt idx="8">
                  <c:v>2461</c:v>
                </c:pt>
                <c:pt idx="11">
                  <c:v>2275</c:v>
                </c:pt>
                <c:pt idx="14">
                  <c:v>2226</c:v>
                </c:pt>
              </c:numCache>
            </c:numRef>
          </c:val>
          <c:extLst>
            <c:ext xmlns:c16="http://schemas.microsoft.com/office/drawing/2014/chart" uri="{C3380CC4-5D6E-409C-BE32-E72D297353CC}">
              <c16:uniqueId val="{00000000-5561-465E-BB54-BF9A68F5428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561-465E-BB54-BF9A68F5428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56</c:v>
                </c:pt>
                <c:pt idx="3">
                  <c:v>55</c:v>
                </c:pt>
                <c:pt idx="6">
                  <c:v>56</c:v>
                </c:pt>
                <c:pt idx="9">
                  <c:v>57</c:v>
                </c:pt>
                <c:pt idx="12">
                  <c:v>27</c:v>
                </c:pt>
              </c:numCache>
            </c:numRef>
          </c:val>
          <c:extLst>
            <c:ext xmlns:c16="http://schemas.microsoft.com/office/drawing/2014/chart" uri="{C3380CC4-5D6E-409C-BE32-E72D297353CC}">
              <c16:uniqueId val="{00000002-5561-465E-BB54-BF9A68F5428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227</c:v>
                </c:pt>
                <c:pt idx="3">
                  <c:v>203</c:v>
                </c:pt>
                <c:pt idx="6">
                  <c:v>121</c:v>
                </c:pt>
                <c:pt idx="9">
                  <c:v>28</c:v>
                </c:pt>
                <c:pt idx="12">
                  <c:v>34</c:v>
                </c:pt>
              </c:numCache>
            </c:numRef>
          </c:val>
          <c:extLst>
            <c:ext xmlns:c16="http://schemas.microsoft.com/office/drawing/2014/chart" uri="{C3380CC4-5D6E-409C-BE32-E72D297353CC}">
              <c16:uniqueId val="{00000003-5561-465E-BB54-BF9A68F5428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668</c:v>
                </c:pt>
                <c:pt idx="3">
                  <c:v>588</c:v>
                </c:pt>
                <c:pt idx="6">
                  <c:v>525</c:v>
                </c:pt>
                <c:pt idx="9">
                  <c:v>496</c:v>
                </c:pt>
                <c:pt idx="12">
                  <c:v>517</c:v>
                </c:pt>
              </c:numCache>
            </c:numRef>
          </c:val>
          <c:extLst>
            <c:ext xmlns:c16="http://schemas.microsoft.com/office/drawing/2014/chart" uri="{C3380CC4-5D6E-409C-BE32-E72D297353CC}">
              <c16:uniqueId val="{00000004-5561-465E-BB54-BF9A68F5428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561-465E-BB54-BF9A68F5428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561-465E-BB54-BF9A68F5428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2272</c:v>
                </c:pt>
                <c:pt idx="3">
                  <c:v>2595</c:v>
                </c:pt>
                <c:pt idx="6">
                  <c:v>2628</c:v>
                </c:pt>
                <c:pt idx="9">
                  <c:v>2538</c:v>
                </c:pt>
                <c:pt idx="12">
                  <c:v>2421</c:v>
                </c:pt>
              </c:numCache>
            </c:numRef>
          </c:val>
          <c:extLst>
            <c:ext xmlns:c16="http://schemas.microsoft.com/office/drawing/2014/chart" uri="{C3380CC4-5D6E-409C-BE32-E72D297353CC}">
              <c16:uniqueId val="{00000007-5561-465E-BB54-BF9A68F5428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677</c:v>
                </c:pt>
                <c:pt idx="2">
                  <c:v>#N/A</c:v>
                </c:pt>
                <c:pt idx="3">
                  <c:v>#N/A</c:v>
                </c:pt>
                <c:pt idx="4">
                  <c:v>884</c:v>
                </c:pt>
                <c:pt idx="5">
                  <c:v>#N/A</c:v>
                </c:pt>
                <c:pt idx="6">
                  <c:v>#N/A</c:v>
                </c:pt>
                <c:pt idx="7">
                  <c:v>869</c:v>
                </c:pt>
                <c:pt idx="8">
                  <c:v>#N/A</c:v>
                </c:pt>
                <c:pt idx="9">
                  <c:v>#N/A</c:v>
                </c:pt>
                <c:pt idx="10">
                  <c:v>844</c:v>
                </c:pt>
                <c:pt idx="11">
                  <c:v>#N/A</c:v>
                </c:pt>
                <c:pt idx="12">
                  <c:v>#N/A</c:v>
                </c:pt>
                <c:pt idx="13">
                  <c:v>773</c:v>
                </c:pt>
                <c:pt idx="14">
                  <c:v>#N/A</c:v>
                </c:pt>
              </c:numCache>
            </c:numRef>
          </c:val>
          <c:smooth val="0"/>
          <c:extLst>
            <c:ext xmlns:c16="http://schemas.microsoft.com/office/drawing/2014/chart" uri="{C3380CC4-5D6E-409C-BE32-E72D297353CC}">
              <c16:uniqueId val="{00000008-5561-465E-BB54-BF9A68F5428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24075</c:v>
                </c:pt>
                <c:pt idx="5">
                  <c:v>22727</c:v>
                </c:pt>
                <c:pt idx="8">
                  <c:v>21062</c:v>
                </c:pt>
                <c:pt idx="11">
                  <c:v>19877</c:v>
                </c:pt>
                <c:pt idx="14">
                  <c:v>18488</c:v>
                </c:pt>
              </c:numCache>
            </c:numRef>
          </c:val>
          <c:extLst>
            <c:ext xmlns:c16="http://schemas.microsoft.com/office/drawing/2014/chart" uri="{C3380CC4-5D6E-409C-BE32-E72D297353CC}">
              <c16:uniqueId val="{00000000-5D2C-4186-8B8B-FEA8B4975F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2652</c:v>
                </c:pt>
                <c:pt idx="5">
                  <c:v>2509</c:v>
                </c:pt>
                <c:pt idx="8">
                  <c:v>2371</c:v>
                </c:pt>
                <c:pt idx="11">
                  <c:v>2297</c:v>
                </c:pt>
                <c:pt idx="14">
                  <c:v>2385</c:v>
                </c:pt>
              </c:numCache>
            </c:numRef>
          </c:val>
          <c:extLst>
            <c:ext xmlns:c16="http://schemas.microsoft.com/office/drawing/2014/chart" uri="{C3380CC4-5D6E-409C-BE32-E72D297353CC}">
              <c16:uniqueId val="{00000001-5D2C-4186-8B8B-FEA8B4975F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4330</c:v>
                </c:pt>
                <c:pt idx="5">
                  <c:v>6126</c:v>
                </c:pt>
                <c:pt idx="8">
                  <c:v>6574</c:v>
                </c:pt>
                <c:pt idx="11">
                  <c:v>6827</c:v>
                </c:pt>
                <c:pt idx="14">
                  <c:v>6658</c:v>
                </c:pt>
              </c:numCache>
            </c:numRef>
          </c:val>
          <c:extLst>
            <c:ext xmlns:c16="http://schemas.microsoft.com/office/drawing/2014/chart" uri="{C3380CC4-5D6E-409C-BE32-E72D297353CC}">
              <c16:uniqueId val="{00000002-5D2C-4186-8B8B-FEA8B4975F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D2C-4186-8B8B-FEA8B4975F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D2C-4186-8B8B-FEA8B4975F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32</c:v>
                </c:pt>
                <c:pt idx="12">
                  <c:v>161</c:v>
                </c:pt>
              </c:numCache>
            </c:numRef>
          </c:val>
          <c:extLst>
            <c:ext xmlns:c16="http://schemas.microsoft.com/office/drawing/2014/chart" uri="{C3380CC4-5D6E-409C-BE32-E72D297353CC}">
              <c16:uniqueId val="{00000005-5D2C-4186-8B8B-FEA8B4975F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2387</c:v>
                </c:pt>
                <c:pt idx="3">
                  <c:v>2312</c:v>
                </c:pt>
                <c:pt idx="6">
                  <c:v>2241</c:v>
                </c:pt>
                <c:pt idx="9">
                  <c:v>2211</c:v>
                </c:pt>
                <c:pt idx="12">
                  <c:v>2190</c:v>
                </c:pt>
              </c:numCache>
            </c:numRef>
          </c:val>
          <c:extLst>
            <c:ext xmlns:c16="http://schemas.microsoft.com/office/drawing/2014/chart" uri="{C3380CC4-5D6E-409C-BE32-E72D297353CC}">
              <c16:uniqueId val="{00000006-5D2C-4186-8B8B-FEA8B4975F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350</c:v>
                </c:pt>
                <c:pt idx="3">
                  <c:v>244</c:v>
                </c:pt>
                <c:pt idx="6">
                  <c:v>202</c:v>
                </c:pt>
                <c:pt idx="9">
                  <c:v>256</c:v>
                </c:pt>
                <c:pt idx="12">
                  <c:v>299</c:v>
                </c:pt>
              </c:numCache>
            </c:numRef>
          </c:val>
          <c:extLst>
            <c:ext xmlns:c16="http://schemas.microsoft.com/office/drawing/2014/chart" uri="{C3380CC4-5D6E-409C-BE32-E72D297353CC}">
              <c16:uniqueId val="{00000007-5D2C-4186-8B8B-FEA8B4975F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7019</c:v>
                </c:pt>
                <c:pt idx="3">
                  <c:v>6224</c:v>
                </c:pt>
                <c:pt idx="6">
                  <c:v>5434</c:v>
                </c:pt>
                <c:pt idx="9">
                  <c:v>5004</c:v>
                </c:pt>
                <c:pt idx="12">
                  <c:v>4944</c:v>
                </c:pt>
              </c:numCache>
            </c:numRef>
          </c:val>
          <c:extLst>
            <c:ext xmlns:c16="http://schemas.microsoft.com/office/drawing/2014/chart" uri="{C3380CC4-5D6E-409C-BE32-E72D297353CC}">
              <c16:uniqueId val="{00000008-5D2C-4186-8B8B-FEA8B4975F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288</c:v>
                </c:pt>
                <c:pt idx="3">
                  <c:v>231</c:v>
                </c:pt>
                <c:pt idx="6">
                  <c:v>191</c:v>
                </c:pt>
                <c:pt idx="9">
                  <c:v>136</c:v>
                </c:pt>
                <c:pt idx="12">
                  <c:v>110</c:v>
                </c:pt>
              </c:numCache>
            </c:numRef>
          </c:val>
          <c:extLst>
            <c:ext xmlns:c16="http://schemas.microsoft.com/office/drawing/2014/chart" uri="{C3380CC4-5D6E-409C-BE32-E72D297353CC}">
              <c16:uniqueId val="{00000009-5D2C-4186-8B8B-FEA8B4975F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31524</c:v>
                </c:pt>
                <c:pt idx="3">
                  <c:v>30124</c:v>
                </c:pt>
                <c:pt idx="6">
                  <c:v>27869</c:v>
                </c:pt>
                <c:pt idx="9">
                  <c:v>26108</c:v>
                </c:pt>
                <c:pt idx="12">
                  <c:v>24655</c:v>
                </c:pt>
              </c:numCache>
            </c:numRef>
          </c:val>
          <c:extLst>
            <c:ext xmlns:c16="http://schemas.microsoft.com/office/drawing/2014/chart" uri="{C3380CC4-5D6E-409C-BE32-E72D297353CC}">
              <c16:uniqueId val="{0000000A-5D2C-4186-8B8B-FEA8B4975F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10511</c:v>
                </c:pt>
                <c:pt idx="2">
                  <c:v>#N/A</c:v>
                </c:pt>
                <c:pt idx="3">
                  <c:v>#N/A</c:v>
                </c:pt>
                <c:pt idx="4">
                  <c:v>7773</c:v>
                </c:pt>
                <c:pt idx="5">
                  <c:v>#N/A</c:v>
                </c:pt>
                <c:pt idx="6">
                  <c:v>#N/A</c:v>
                </c:pt>
                <c:pt idx="7">
                  <c:v>5930</c:v>
                </c:pt>
                <c:pt idx="8">
                  <c:v>#N/A</c:v>
                </c:pt>
                <c:pt idx="9">
                  <c:v>#N/A</c:v>
                </c:pt>
                <c:pt idx="10">
                  <c:v>4744</c:v>
                </c:pt>
                <c:pt idx="11">
                  <c:v>#N/A</c:v>
                </c:pt>
                <c:pt idx="12">
                  <c:v>#N/A</c:v>
                </c:pt>
                <c:pt idx="13">
                  <c:v>4828</c:v>
                </c:pt>
                <c:pt idx="14">
                  <c:v>#N/A</c:v>
                </c:pt>
              </c:numCache>
            </c:numRef>
          </c:val>
          <c:smooth val="0"/>
          <c:extLst>
            <c:ext xmlns:c16="http://schemas.microsoft.com/office/drawing/2014/chart" uri="{C3380CC4-5D6E-409C-BE32-E72D297353CC}">
              <c16:uniqueId val="{0000000B-5D2C-4186-8B8B-FEA8B4975F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1878</c:v>
                </c:pt>
                <c:pt idx="1">
                  <c:v>2167</c:v>
                </c:pt>
                <c:pt idx="2">
                  <c:v>2278</c:v>
                </c:pt>
              </c:numCache>
            </c:numRef>
          </c:val>
          <c:extLst>
            <c:ext xmlns:c16="http://schemas.microsoft.com/office/drawing/2014/chart" uri="{C3380CC4-5D6E-409C-BE32-E72D297353CC}">
              <c16:uniqueId val="{00000000-7931-43B1-B2B0-3A0B48518E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1425</c:v>
                </c:pt>
                <c:pt idx="1">
                  <c:v>1294</c:v>
                </c:pt>
                <c:pt idx="2">
                  <c:v>1184</c:v>
                </c:pt>
              </c:numCache>
            </c:numRef>
          </c:val>
          <c:extLst>
            <c:ext xmlns:c16="http://schemas.microsoft.com/office/drawing/2014/chart" uri="{C3380CC4-5D6E-409C-BE32-E72D297353CC}">
              <c16:uniqueId val="{00000001-7931-43B1-B2B0-3A0B48518E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2096</c:v>
                </c:pt>
                <c:pt idx="1">
                  <c:v>2404</c:v>
                </c:pt>
                <c:pt idx="2">
                  <c:v>2287</c:v>
                </c:pt>
              </c:numCache>
            </c:numRef>
          </c:val>
          <c:extLst>
            <c:ext xmlns:c16="http://schemas.microsoft.com/office/drawing/2014/chart" uri="{C3380CC4-5D6E-409C-BE32-E72D297353CC}">
              <c16:uniqueId val="{00000002-7931-43B1-B2B0-3A0B48518ED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茨城県坂東市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元利償還金については、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H15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年度臨時財政対策債や</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H25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岩井中学校体育館大規模改造事業等の元金償還終了により減となっている。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公営企業債の元利償還金に対する繰入金については、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下水道事業会計の増等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組合等が起こした地方債の元利償還金に対する負担金等については、一部事務組合の元利償還金の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算入公債費等については、合併特例債償還費の減</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等</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により減少している。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満期一括償還地方債の借入は無い。</a:t>
          </a:r>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茨城県坂東市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一般会計等に係る地方債の現在高については、臨時財政対策債などの元金償還により減少している。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債務負担行為に基づく支出予定額については、国施行霞ケ浦用水事業などの償還により減少している。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公営企業債等繰入見込額については、下水道事業会計の公債費繰入の減により減少している。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組合等負担等見込額については、茨城県西南地方広域市町村圏事務組合の事業債発行により増加している。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退職手当負担見込額については、組合等積立額・積立不足額の増により減少している。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設立法人等の負債額等負担見込額については、坂東市土地開発公社に対する損失補償債務等負担見込額の増により増加している。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充当可能基金については、</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国民健康保険支払準備基金</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介護給付費準備基金等</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減</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により</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減少</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充当可能特定歳入については、都市計画</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税収</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増等</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により</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している。</a:t>
          </a:r>
          <a:endParaRPr lang="ja-JP" altLang="ja-JP" sz="1200">
            <a:effectLst/>
            <a:latin typeface="ＭＳ ゴシック" panose="020B0609070205080204" pitchFamily="49" charset="-128"/>
            <a:ea typeface="ＭＳ ゴシック" panose="020B0609070205080204" pitchFamily="49" charset="-128"/>
          </a:endParaRPr>
        </a:p>
        <a:p>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　基準財政需要額算入見込額については、臨時財政対策債の償還残高の減や</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下水道費</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の償還</a:t>
          </a:r>
          <a:r>
            <a:rPr lang="ja-JP" altLang="en-US" sz="1200">
              <a:solidFill>
                <a:schemeClr val="dk1"/>
              </a:solidFill>
              <a:effectLst/>
              <a:latin typeface="ＭＳ ゴシック" panose="020B0609070205080204" pitchFamily="49" charset="-128"/>
              <a:ea typeface="ＭＳ ゴシック" panose="020B0609070205080204" pitchFamily="49" charset="-128"/>
              <a:cs typeface="+mn-cs"/>
            </a:rPr>
            <a:t>残高の減</a:t>
          </a:r>
          <a:r>
            <a:rPr lang="ja-JP" altLang="ja-JP" sz="1200">
              <a:solidFill>
                <a:schemeClr val="dk1"/>
              </a:solidFill>
              <a:effectLst/>
              <a:latin typeface="ＭＳ ゴシック" panose="020B0609070205080204" pitchFamily="49" charset="-128"/>
              <a:ea typeface="ＭＳ ゴシック" panose="020B0609070205080204" pitchFamily="49" charset="-128"/>
              <a:cs typeface="+mn-cs"/>
            </a:rPr>
            <a:t>に伴い減少している。</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茨城県坂東市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万円積み立てた一方、減債基金を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年度より、坂東</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PA</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ハイウェイ・オアシスの都市公園に関する公園緑地及び施設の適正な維持管理に必要な資金に充てることを目的とした公園緑地等管理基金を創設し、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大規模事業等の元利償還や老朽化に伴う公共施設の改修等、今後の財政需要に備えるため、計画的に積立てを行っていく。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公共施設整備基金：公共施設の建設、改築等事業に要する資金に充てるため。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地域福祉基金：地域における高齢者保健福祉の推進及び民間福祉活動に対する助成等に資するため。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地域振興基金：地域住民の一体感の醸成又は地域の振興に資する事業に充てるため。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岩井地域ふるさと創生事業基金：岩井地域におけるふるさと創生事業の資金に充てるため。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小林孝三郎奨学金等基金：奨学金及び教育育英事業制度を円滑に運営するため。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年度より、坂東</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PA</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ハイウェイ・オアシスの都市公園に関する公園緑地及び施設の適正な維持管理に必要な資金に充てることを目的とした公園緑地等管理基金を創設し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300">
              <a:effectLst/>
              <a:latin typeface="ＭＳ ゴシック" panose="020B0609070205080204" pitchFamily="49" charset="-128"/>
              <a:ea typeface="ＭＳ ゴシック" panose="020B0609070205080204" pitchFamily="49" charset="-128"/>
            </a:rPr>
            <a:t>  </a:t>
          </a:r>
        </a:p>
        <a:p>
          <a:pPr marL="0" marR="0" lvl="0" indent="0" defTabSz="914400" eaLnBrk="1" fontAlgn="auto" latinLnBrk="0" hangingPunct="1">
            <a:lnSpc>
              <a:spcPct val="100000"/>
            </a:lnSpc>
            <a:spcBef>
              <a:spcPts val="0"/>
            </a:spcBef>
            <a:spcAft>
              <a:spcPts val="0"/>
            </a:spcAft>
            <a:buClrTx/>
            <a:buSzTx/>
            <a:buFontTx/>
            <a:buNone/>
            <a:tabLst/>
            <a:defRPr/>
          </a:pPr>
          <a:r>
            <a:rPr lang="en-US" altLang="ja-JP" sz="1300">
              <a:effectLst/>
              <a:latin typeface="ＭＳ ゴシック" panose="020B0609070205080204" pitchFamily="49" charset="-128"/>
              <a:ea typeface="ＭＳ ゴシック" panose="020B0609070205080204" pitchFamily="49" charset="-128"/>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公共施設整備基金：</a:t>
          </a:r>
          <a:r>
            <a:rPr kumimoji="1" lang="en-US"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斎場改修事業、岩井第一小学校体育館大規模改築事業に充てるため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万円を取崩した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a:t>
          </a:r>
          <a:endParaRPr lang="ja-JP" altLang="ja-JP" sz="13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300">
            <a:effectLst/>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0" lang="en-US" altLang="ja-JP"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地域振興基金：文化振興事業団補助金など地域の振興に資する事業に充てるため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円を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取崩した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ことによる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公共施設の老朽化に伴う改修等に備え、最も確実かつ有利な方法により計画的に積立てを行っていく。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万円の増となった。例年決算剰余金を財政調整基金に積み立てているが、令和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年度も取崩しがなかったため残高が増加した。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災害や社会保障関係経費の増大などに備えるため、過去の取り崩し実績や決算状況を踏まえ積立てを行っていく。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市債償還に充てるために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た一方</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万円を積み立てたため、</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年度末と比較すると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万円減少し、令和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年度末の基金残高は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8,400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万円となった。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庁舎建設等の大規模事業の元金償還や今後発生してくる各施設の長寿命化による大規模改造に備えるため、計画的に積立てを行っていく</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茨城県坂東市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52,143
47,620
123.03
24,995,834
23,286,294
1,268,848
14,122,353
24,654,525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財政力指数は、地方特例交付金（定額減税）や市町村民税法人税割、法人事業税交付金が増しているため基準財政収入額が前年度より</a:t>
          </a:r>
          <a:r>
            <a:rPr kumimoji="1" lang="en-US" altLang="ja-JP" sz="1200">
              <a:latin typeface="ＭＳ Ｐゴシック" panose="020B0600070205080204" pitchFamily="50" charset="-128"/>
              <a:ea typeface="ＭＳ Ｐゴシック" panose="020B0600070205080204" pitchFamily="50" charset="-128"/>
            </a:rPr>
            <a:t>201,384</a:t>
          </a:r>
          <a:r>
            <a:rPr kumimoji="1" lang="ja-JP" altLang="en-US" sz="1200">
              <a:latin typeface="ＭＳ Ｐゴシック" panose="020B0600070205080204" pitchFamily="50" charset="-128"/>
              <a:ea typeface="ＭＳ Ｐゴシック" panose="020B0600070205080204" pitchFamily="50" charset="-128"/>
            </a:rPr>
            <a:t>千円の増となった。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基準財政需要額は包括算定経費の増等により、前年度より</a:t>
          </a:r>
          <a:r>
            <a:rPr kumimoji="1" lang="en-US" altLang="ja-JP" sz="1200">
              <a:latin typeface="ＭＳ Ｐゴシック" panose="020B0600070205080204" pitchFamily="50" charset="-128"/>
              <a:ea typeface="ＭＳ Ｐゴシック" panose="020B0600070205080204" pitchFamily="50" charset="-128"/>
            </a:rPr>
            <a:t>182,127</a:t>
          </a:r>
          <a:r>
            <a:rPr kumimoji="1" lang="ja-JP" altLang="en-US" sz="1200">
              <a:latin typeface="ＭＳ Ｐゴシック" panose="020B0600070205080204" pitchFamily="50" charset="-128"/>
              <a:ea typeface="ＭＳ Ｐゴシック" panose="020B0600070205080204" pitchFamily="50" charset="-128"/>
            </a:rPr>
            <a:t>千円増加したため、単年度の積算では昨年度から</a:t>
          </a:r>
          <a:r>
            <a:rPr kumimoji="1" lang="en-US" altLang="ja-JP" sz="1200">
              <a:latin typeface="ＭＳ Ｐゴシック" panose="020B0600070205080204" pitchFamily="50" charset="-128"/>
              <a:ea typeface="ＭＳ Ｐゴシック" panose="020B0600070205080204" pitchFamily="50" charset="-128"/>
            </a:rPr>
            <a:t>0.007</a:t>
          </a:r>
          <a:r>
            <a:rPr kumimoji="1" lang="ja-JP" altLang="en-US" sz="1200">
              <a:latin typeface="ＭＳ Ｐゴシック" panose="020B0600070205080204" pitchFamily="50" charset="-128"/>
              <a:ea typeface="ＭＳ Ｐゴシック" panose="020B0600070205080204" pitchFamily="50" charset="-128"/>
            </a:rPr>
            <a:t>の増となり、</a:t>
          </a:r>
          <a:r>
            <a:rPr kumimoji="1" lang="en-US" altLang="ja-JP" sz="1200">
              <a:latin typeface="ＭＳ Ｐゴシック" panose="020B0600070205080204" pitchFamily="50" charset="-128"/>
              <a:ea typeface="ＭＳ Ｐゴシック" panose="020B0600070205080204" pitchFamily="50" charset="-128"/>
            </a:rPr>
            <a:t>3</a:t>
          </a:r>
          <a:r>
            <a:rPr kumimoji="1" lang="ja-JP" altLang="en-US" sz="1200">
              <a:latin typeface="ＭＳ Ｐゴシック" panose="020B0600070205080204" pitchFamily="50" charset="-128"/>
              <a:ea typeface="ＭＳ Ｐゴシック" panose="020B0600070205080204" pitchFamily="50" charset="-128"/>
            </a:rPr>
            <a:t>カ年平均では昨年度よりも</a:t>
          </a:r>
          <a:r>
            <a:rPr kumimoji="1" lang="en-US" altLang="ja-JP" sz="1200">
              <a:latin typeface="ＭＳ Ｐゴシック" panose="020B0600070205080204" pitchFamily="50" charset="-128"/>
              <a:ea typeface="ＭＳ Ｐゴシック" panose="020B0600070205080204" pitchFamily="50" charset="-128"/>
            </a:rPr>
            <a:t>0.02</a:t>
          </a:r>
          <a:r>
            <a:rPr kumimoji="1" lang="ja-JP" altLang="en-US" sz="1200">
              <a:latin typeface="ＭＳ Ｐゴシック" panose="020B0600070205080204" pitchFamily="50" charset="-128"/>
              <a:ea typeface="ＭＳ Ｐゴシック" panose="020B0600070205080204" pitchFamily="50" charset="-128"/>
            </a:rPr>
            <a:t>の増となり</a:t>
          </a:r>
          <a:r>
            <a:rPr kumimoji="1" lang="en-US" altLang="ja-JP" sz="1200">
              <a:latin typeface="ＭＳ Ｐゴシック" panose="020B0600070205080204" pitchFamily="50" charset="-128"/>
              <a:ea typeface="ＭＳ Ｐゴシック" panose="020B0600070205080204" pitchFamily="50" charset="-128"/>
            </a:rPr>
            <a:t>0.66</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類似団体内平均及び全国平均を上回っているものの、県内平均を下回っているため、歳入では市税等経常一般財源の確保に努める。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id="{00000000-0008-0000-0300-00003D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38100</xdr:rowOff>
    </xdr:from>
    <xdr:to>
      <xdr:col>23</xdr:col>
      <xdr:colOff>133350</xdr:colOff>
      <xdr:row>45</xdr:row>
      <xdr:rowOff>90170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flipV="1">
          <a:off x="4953000" y="6381750"/>
          <a:ext cx="0" cy="14236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62247</xdr:rowOff>
    </xdr:from>
    <xdr:ext cx="762000" cy="259045"/>
    <xdr:sp macro="" textlink="">
      <xdr:nvSpPr>
        <xdr:cNvPr id="63" name="財政力最小値テキスト">
          <a:extLst>
            <a:ext uri="{FF2B5EF4-FFF2-40B4-BE49-F238E27FC236}">
              <a16:creationId xmlns:a16="http://schemas.microsoft.com/office/drawing/2014/main" id="{00000000-0008-0000-0300-00003F000000}"/>
            </a:ext>
          </a:extLst>
        </xdr:cNvPr>
        <xdr:cNvSpPr txBox="1"/>
      </xdr:nvSpPr>
      <xdr:spPr>
        <a:xfrm>
          <a:off x="5041900" y="777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90170</xdr:rowOff>
    </xdr:from>
    <xdr:to>
      <xdr:col>24</xdr:col>
      <xdr:colOff>12700</xdr:colOff>
      <xdr:row>45</xdr:row>
      <xdr:rowOff>90170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4864100" y="780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124477</xdr:rowOff>
    </xdr:from>
    <xdr:ext cx="762000" cy="259045"/>
    <xdr:sp macro="" textlink="">
      <xdr:nvSpPr>
        <xdr:cNvPr id="65" name="財政力最大値テキスト">
          <a:extLst>
            <a:ext uri="{FF2B5EF4-FFF2-40B4-BE49-F238E27FC236}">
              <a16:creationId xmlns:a16="http://schemas.microsoft.com/office/drawing/2014/main" id="{00000000-0008-0000-0300-000041000000}"/>
            </a:ext>
          </a:extLst>
        </xdr:cNvPr>
        <xdr:cNvSpPr txBox="1"/>
      </xdr:nvSpPr>
      <xdr:spPr>
        <a:xfrm>
          <a:off x="5041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38100</xdr:rowOff>
    </xdr:from>
    <xdr:to>
      <xdr:col>24</xdr:col>
      <xdr:colOff>12700</xdr:colOff>
      <xdr:row>37</xdr:row>
      <xdr:rowOff>38100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52070</xdr:rowOff>
    </xdr:from>
    <xdr:to>
      <xdr:col>23</xdr:col>
      <xdr:colOff>133350</xdr:colOff>
      <xdr:row>41</xdr:row>
      <xdr:rowOff>100330</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114800" y="708152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19067</xdr:rowOff>
    </xdr:from>
    <xdr:ext cx="762000" cy="259045"/>
    <xdr:sp macro="" textlink="">
      <xdr:nvSpPr>
        <xdr:cNvPr id="68" name="財政力平均値テキスト">
          <a:extLst>
            <a:ext uri="{FF2B5EF4-FFF2-40B4-BE49-F238E27FC236}">
              <a16:creationId xmlns:a16="http://schemas.microsoft.com/office/drawing/2014/main" id="{00000000-0008-0000-0300-000044000000}"/>
            </a:ext>
          </a:extLst>
        </xdr:cNvPr>
        <xdr:cNvSpPr txBox="1"/>
      </xdr:nvSpPr>
      <xdr:spPr>
        <a:xfrm>
          <a:off x="5041900" y="7219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46990</xdr:rowOff>
    </xdr:from>
    <xdr:to>
      <xdr:col>23</xdr:col>
      <xdr:colOff>184150</xdr:colOff>
      <xdr:row>42</xdr:row>
      <xdr:rowOff>148590</xdr:rowOff>
    </xdr:to>
    <xdr:sp macro="" textlink="">
      <xdr:nvSpPr>
        <xdr:cNvPr id="69" name="フローチャート: 判断 68">
          <a:extLst>
            <a:ext uri="{FF2B5EF4-FFF2-40B4-BE49-F238E27FC236}">
              <a16:creationId xmlns:a16="http://schemas.microsoft.com/office/drawing/2014/main" id="{00000000-0008-0000-0300-000045000000}"/>
            </a:ext>
          </a:extLst>
        </xdr:cNvPr>
        <xdr:cNvSpPr/>
      </xdr:nvSpPr>
      <xdr:spPr>
        <a:xfrm>
          <a:off x="49022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100330</xdr:rowOff>
    </xdr:from>
    <xdr:to>
      <xdr:col>19</xdr:col>
      <xdr:colOff>133350</xdr:colOff>
      <xdr:row>41</xdr:row>
      <xdr:rowOff>100330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3225800" y="7129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71120</xdr:rowOff>
    </xdr:from>
    <xdr:to>
      <xdr:col>19</xdr:col>
      <xdr:colOff>184150</xdr:colOff>
      <xdr:row>43</xdr:row>
      <xdr:rowOff>1270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064000" y="727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157497</xdr:rowOff>
    </xdr:from>
    <xdr:ext cx="736600" cy="259045"/>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3733800" y="735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100330</xdr:rowOff>
    </xdr:from>
    <xdr:to>
      <xdr:col>15</xdr:col>
      <xdr:colOff>82550</xdr:colOff>
      <xdr:row>41</xdr:row>
      <xdr:rowOff>100330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2336800" y="7129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1270</xdr:rowOff>
    </xdr:from>
    <xdr:to>
      <xdr:col>15</xdr:col>
      <xdr:colOff>133350</xdr:colOff>
      <xdr:row>41</xdr:row>
      <xdr:rowOff>102870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3175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113047</xdr:rowOff>
    </xdr:from>
    <xdr:ext cx="7620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2844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52070</xdr:rowOff>
    </xdr:from>
    <xdr:to>
      <xdr:col>11</xdr:col>
      <xdr:colOff>31750</xdr:colOff>
      <xdr:row>41</xdr:row>
      <xdr:rowOff>100330</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1447800" y="708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148590</xdr:rowOff>
    </xdr:from>
    <xdr:to>
      <xdr:col>11</xdr:col>
      <xdr:colOff>82550</xdr:colOff>
      <xdr:row>41</xdr:row>
      <xdr:rowOff>78740</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2286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88917</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1955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1270</xdr:rowOff>
    </xdr:from>
    <xdr:to>
      <xdr:col>23</xdr:col>
      <xdr:colOff>184150</xdr:colOff>
      <xdr:row>41</xdr:row>
      <xdr:rowOff>102870</xdr:rowOff>
    </xdr:to>
    <xdr:sp macro="" textlink="">
      <xdr:nvSpPr>
        <xdr:cNvPr id="86" name="楕円 85">
          <a:extLst>
            <a:ext uri="{FF2B5EF4-FFF2-40B4-BE49-F238E27FC236}">
              <a16:creationId xmlns:a16="http://schemas.microsoft.com/office/drawing/2014/main" id="{00000000-0008-0000-0300-000056000000}"/>
            </a:ext>
          </a:extLst>
        </xdr:cNvPr>
        <xdr:cNvSpPr/>
      </xdr:nvSpPr>
      <xdr:spPr>
        <a:xfrm>
          <a:off x="4902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17797</xdr:rowOff>
    </xdr:from>
    <xdr:ext cx="762000" cy="259045"/>
    <xdr:sp macro="" textlink="">
      <xdr:nvSpPr>
        <xdr:cNvPr id="87" name="財政力該当値テキスト">
          <a:extLst>
            <a:ext uri="{FF2B5EF4-FFF2-40B4-BE49-F238E27FC236}">
              <a16:creationId xmlns:a16="http://schemas.microsoft.com/office/drawing/2014/main" id="{00000000-0008-0000-0300-000057000000}"/>
            </a:ext>
          </a:extLst>
        </xdr:cNvPr>
        <xdr:cNvSpPr txBox="1"/>
      </xdr:nvSpPr>
      <xdr:spPr>
        <a:xfrm>
          <a:off x="50419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49530</xdr:rowOff>
    </xdr:from>
    <xdr:to>
      <xdr:col>19</xdr:col>
      <xdr:colOff>184150</xdr:colOff>
      <xdr:row>41</xdr:row>
      <xdr:rowOff>151130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064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161307</xdr:rowOff>
    </xdr:from>
    <xdr:ext cx="7366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3733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49530</xdr:rowOff>
    </xdr:from>
    <xdr:to>
      <xdr:col>15</xdr:col>
      <xdr:colOff>133350</xdr:colOff>
      <xdr:row>41</xdr:row>
      <xdr:rowOff>151130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175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135907</xdr:rowOff>
    </xdr:from>
    <xdr:ext cx="7620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2844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49530</xdr:rowOff>
    </xdr:from>
    <xdr:to>
      <xdr:col>11</xdr:col>
      <xdr:colOff>82550</xdr:colOff>
      <xdr:row>41</xdr:row>
      <xdr:rowOff>151130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286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135907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955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1270</xdr:rowOff>
    </xdr:from>
    <xdr:to>
      <xdr:col>7</xdr:col>
      <xdr:colOff>31750</xdr:colOff>
      <xdr:row>41</xdr:row>
      <xdr:rowOff>102870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1397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87647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066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id="{00000000-0008-0000-0300-000060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経常収支比率は、類似団体・全国・県平均のいずれも下回っているが、前年度よりも</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a:t>
          </a:r>
          <a:r>
            <a:rPr kumimoji="1" lang="en-US" altLang="ja-JP" sz="1300">
              <a:latin typeface="ＭＳ Ｐゴシック" panose="020B0600070205080204" pitchFamily="50" charset="-128"/>
              <a:ea typeface="ＭＳ Ｐゴシック" panose="020B0600070205080204" pitchFamily="50" charset="-128"/>
            </a:rPr>
            <a:t>93.0%</a:t>
          </a:r>
          <a:r>
            <a:rPr kumimoji="1" lang="ja-JP" altLang="en-US" sz="1300">
              <a:latin typeface="ＭＳ Ｐゴシック" panose="020B0600070205080204" pitchFamily="50" charset="-128"/>
              <a:ea typeface="ＭＳ Ｐゴシック" panose="020B0600070205080204" pitchFamily="50" charset="-128"/>
            </a:rPr>
            <a:t>となった。これは、人件費や物件費等の経常経費に充当した一般財源が増加し、地方税や地方交付税における経常一般財源等が減少したためである。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引き続き経常的経費を全般的に見直し、財政構造の弾力性の確保に努める。</a:t>
          </a: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id="{00000000-0008-0000-0300-00006E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55880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014796"/>
          <a:ext cx="0" cy="1528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27957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51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55880</xdr:rowOff>
    </xdr:from>
    <xdr:to>
      <xdr:col>24</xdr:col>
      <xdr:colOff>12700</xdr:colOff>
      <xdr:row>67</xdr:row>
      <xdr:rowOff>55880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4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55456</xdr:rowOff>
    </xdr:from>
    <xdr:to>
      <xdr:col>23</xdr:col>
      <xdr:colOff>133350</xdr:colOff>
      <xdr:row>64</xdr:row>
      <xdr:rowOff>63500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102825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118973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1263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146896</xdr:rowOff>
    </xdr:from>
    <xdr:to>
      <xdr:col>23</xdr:col>
      <xdr:colOff>184150</xdr:colOff>
      <xdr:row>66</xdr:row>
      <xdr:rowOff>77046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1291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162560</xdr:rowOff>
    </xdr:from>
    <xdr:to>
      <xdr:col>19</xdr:col>
      <xdr:colOff>133350</xdr:colOff>
      <xdr:row>64</xdr:row>
      <xdr:rowOff>55456</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96391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129963</xdr:rowOff>
    </xdr:from>
    <xdr:to>
      <xdr:col>15</xdr:col>
      <xdr:colOff>82550</xdr:colOff>
      <xdr:row>63</xdr:row>
      <xdr:rowOff>162560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336800" y="10416963"/>
          <a:ext cx="889000" cy="54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63500</xdr:rowOff>
    </xdr:from>
    <xdr:to>
      <xdr:col>15</xdr:col>
      <xdr:colOff>133350</xdr:colOff>
      <xdr:row>63</xdr:row>
      <xdr:rowOff>165100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3827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63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129963</xdr:rowOff>
    </xdr:from>
    <xdr:to>
      <xdr:col>11</xdr:col>
      <xdr:colOff>31750</xdr:colOff>
      <xdr:row>62</xdr:row>
      <xdr:rowOff>157056</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416963"/>
          <a:ext cx="889000" cy="36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37271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34731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100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12700</xdr:rowOff>
    </xdr:from>
    <xdr:to>
      <xdr:col>23</xdr:col>
      <xdr:colOff>184150</xdr:colOff>
      <xdr:row>64</xdr:row>
      <xdr:rowOff>114300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8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29227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4656</xdr:rowOff>
    </xdr:from>
    <xdr:to>
      <xdr:col>19</xdr:col>
      <xdr:colOff>184150</xdr:colOff>
      <xdr:row>64</xdr:row>
      <xdr:rowOff>106256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116433</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46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111760</xdr:rowOff>
    </xdr:from>
    <xdr:to>
      <xdr:col>15</xdr:col>
      <xdr:colOff>133350</xdr:colOff>
      <xdr:row>64</xdr:row>
      <xdr:rowOff>41910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26687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999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79163</xdr:rowOff>
    </xdr:from>
    <xdr:to>
      <xdr:col>11</xdr:col>
      <xdr:colOff>82550</xdr:colOff>
      <xdr:row>61</xdr:row>
      <xdr:rowOff>9313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36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19490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13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106256</xdr:rowOff>
    </xdr:from>
    <xdr:to>
      <xdr:col>7</xdr:col>
      <xdr:colOff>31750</xdr:colOff>
      <xdr:row>63</xdr:row>
      <xdr:rowOff>36406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73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46583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[131,668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人件費・物件費等決算額は、類似団体・全国・県平均を下回っている。これは、ごみ処理業務や消防業務を一部事務組合で行っているためである。一部事務組合の人件費・物件費等に充てる負担金、介護保険事業、下水道事業など人件費・物件費等に充てる繰出金などといった費用を合計した場合、人口</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人当たりの金額は大幅に増加することになり、これらも含めた経費について、抑制していく必要がある。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69633</xdr:rowOff>
    </xdr:from>
    <xdr:to>
      <xdr:col>23</xdr:col>
      <xdr:colOff>133350</xdr:colOff>
      <xdr:row>89</xdr:row>
      <xdr:rowOff>138178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57083"/>
          <a:ext cx="0" cy="14401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110255</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6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138178</xdr:rowOff>
    </xdr:from>
    <xdr:to>
      <xdr:col>24</xdr:col>
      <xdr:colOff>12700</xdr:colOff>
      <xdr:row>89</xdr:row>
      <xdr:rowOff>138178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9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156010</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00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69633</xdr:rowOff>
    </xdr:from>
    <xdr:to>
      <xdr:col>24</xdr:col>
      <xdr:colOff>12700</xdr:colOff>
      <xdr:row>81</xdr:row>
      <xdr:rowOff>69633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5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132096</xdr:rowOff>
    </xdr:from>
    <xdr:to>
      <xdr:col>23</xdr:col>
      <xdr:colOff>133350</xdr:colOff>
      <xdr:row>81</xdr:row>
      <xdr:rowOff>69633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3848096"/>
          <a:ext cx="838200" cy="10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85</xdr:row>
      <xdr:rowOff>74361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6476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102284</xdr:rowOff>
    </xdr:from>
    <xdr:to>
      <xdr:col>23</xdr:col>
      <xdr:colOff>184150</xdr:colOff>
      <xdr:row>86</xdr:row>
      <xdr:rowOff>32434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67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132096</xdr:rowOff>
    </xdr:from>
    <xdr:to>
      <xdr:col>19</xdr:col>
      <xdr:colOff>133350</xdr:colOff>
      <xdr:row>81</xdr:row>
      <xdr:rowOff>72997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3848096"/>
          <a:ext cx="889000" cy="11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128913</xdr:rowOff>
    </xdr:from>
    <xdr:to>
      <xdr:col>19</xdr:col>
      <xdr:colOff>184150</xdr:colOff>
      <xdr:row>85</xdr:row>
      <xdr:rowOff>59063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5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43840</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617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116680</xdr:rowOff>
    </xdr:from>
    <xdr:to>
      <xdr:col>15</xdr:col>
      <xdr:colOff>82550</xdr:colOff>
      <xdr:row>81</xdr:row>
      <xdr:rowOff>72997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32680"/>
          <a:ext cx="889000" cy="12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84</xdr:row>
      <xdr:rowOff>3746</xdr:rowOff>
    </xdr:from>
    <xdr:to>
      <xdr:col>15</xdr:col>
      <xdr:colOff>133350</xdr:colOff>
      <xdr:row>84</xdr:row>
      <xdr:rowOff>105346</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40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90123</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9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116680</xdr:rowOff>
    </xdr:from>
    <xdr:to>
      <xdr:col>11</xdr:col>
      <xdr:colOff>31750</xdr:colOff>
      <xdr:row>81</xdr:row>
      <xdr:rowOff>78896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3832680"/>
          <a:ext cx="889000" cy="133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124724</xdr:rowOff>
    </xdr:from>
    <xdr:to>
      <xdr:col>11</xdr:col>
      <xdr:colOff>82550</xdr:colOff>
      <xdr:row>84</xdr:row>
      <xdr:rowOff>54874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35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39651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44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59251</xdr:rowOff>
    </xdr:from>
    <xdr:to>
      <xdr:col>7</xdr:col>
      <xdr:colOff>31750</xdr:colOff>
      <xdr:row>83</xdr:row>
      <xdr:rowOff>160851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89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145628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375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18833</xdr:rowOff>
    </xdr:from>
    <xdr:to>
      <xdr:col>23</xdr:col>
      <xdr:colOff>184150</xdr:colOff>
      <xdr:row>81</xdr:row>
      <xdr:rowOff>120433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111560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27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81296</xdr:rowOff>
    </xdr:from>
    <xdr:to>
      <xdr:col>19</xdr:col>
      <xdr:colOff>184150</xdr:colOff>
      <xdr:row>81</xdr:row>
      <xdr:rowOff>11446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79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21623</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566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22197</xdr:rowOff>
    </xdr:from>
    <xdr:to>
      <xdr:col>15</xdr:col>
      <xdr:colOff>133350</xdr:colOff>
      <xdr:row>81</xdr:row>
      <xdr:rowOff>123797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0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133974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78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65880</xdr:rowOff>
    </xdr:from>
    <xdr:to>
      <xdr:col>11</xdr:col>
      <xdr:colOff>82550</xdr:colOff>
      <xdr:row>80</xdr:row>
      <xdr:rowOff>167480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7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6207</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55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28096</xdr:rowOff>
    </xdr:from>
    <xdr:to>
      <xdr:col>7</xdr:col>
      <xdr:colOff>31750</xdr:colOff>
      <xdr:row>81</xdr:row>
      <xdr:rowOff>129696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1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139873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8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本市におけるラスパイレス指数は、令和６年度は職員構成の変動による影響に加え、令和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年度退職と令和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年度採用による指数変動の影響から、類似団体平均を上回った。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今後も、職員構成の変動に注視することにより、引き続き給与水準の適正化を図り、縮減に努める。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92711</xdr:rowOff>
    </xdr:from>
    <xdr:to>
      <xdr:col>81</xdr:col>
      <xdr:colOff>44450</xdr:colOff>
      <xdr:row>88</xdr:row>
      <xdr:rowOff>144780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08711"/>
          <a:ext cx="0" cy="14236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116857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144780</xdr:rowOff>
    </xdr:from>
    <xdr:to>
      <xdr:col>81</xdr:col>
      <xdr:colOff>133350</xdr:colOff>
      <xdr:row>88</xdr:row>
      <xdr:rowOff>144780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32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7638</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55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92711</xdr:rowOff>
    </xdr:from>
    <xdr:to>
      <xdr:col>81</xdr:col>
      <xdr:colOff>133350</xdr:colOff>
      <xdr:row>80</xdr:row>
      <xdr:rowOff>92711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08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88</xdr:row>
      <xdr:rowOff>168911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966950"/>
          <a:ext cx="838200" cy="28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45738</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475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29211</xdr:rowOff>
    </xdr:from>
    <xdr:to>
      <xdr:col>81</xdr:col>
      <xdr:colOff>95250</xdr:colOff>
      <xdr:row>85</xdr:row>
      <xdr:rowOff>130811</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0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149861</xdr:rowOff>
    </xdr:from>
    <xdr:to>
      <xdr:col>77</xdr:col>
      <xdr:colOff>44450</xdr:colOff>
      <xdr:row>88</xdr:row>
      <xdr:rowOff>168911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94561"/>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125730</xdr:rowOff>
    </xdr:from>
    <xdr:to>
      <xdr:col>77</xdr:col>
      <xdr:colOff>95250</xdr:colOff>
      <xdr:row>86</xdr:row>
      <xdr:rowOff>55880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9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66057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46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149861</xdr:rowOff>
    </xdr:from>
    <xdr:to>
      <xdr:col>72</xdr:col>
      <xdr:colOff>203200</xdr:colOff>
      <xdr:row>87</xdr:row>
      <xdr:rowOff>26670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94561"/>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99061</xdr:rowOff>
    </xdr:from>
    <xdr:to>
      <xdr:col>73</xdr:col>
      <xdr:colOff>44450</xdr:colOff>
      <xdr:row>87</xdr:row>
      <xdr:rowOff>29211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84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39388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26670</xdr:rowOff>
    </xdr:from>
    <xdr:to>
      <xdr:col>68</xdr:col>
      <xdr:colOff>152400</xdr:colOff>
      <xdr:row>87</xdr:row>
      <xdr:rowOff>74930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428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99061</xdr:rowOff>
    </xdr:from>
    <xdr:to>
      <xdr:col>68</xdr:col>
      <xdr:colOff>203200</xdr:colOff>
      <xdr:row>87</xdr:row>
      <xdr:rowOff>29211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84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39388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6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147320</xdr:rowOff>
    </xdr:from>
    <xdr:to>
      <xdr:col>64</xdr:col>
      <xdr:colOff>152400</xdr:colOff>
      <xdr:row>87</xdr:row>
      <xdr:rowOff>77470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87647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66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118111</xdr:rowOff>
    </xdr:from>
    <xdr:to>
      <xdr:col>77</xdr:col>
      <xdr:colOff>95250</xdr:colOff>
      <xdr:row>89</xdr:row>
      <xdr:rowOff>48261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33038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92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99061</xdr:rowOff>
    </xdr:from>
    <xdr:to>
      <xdr:col>73</xdr:col>
      <xdr:colOff>44450</xdr:colOff>
      <xdr:row>87</xdr:row>
      <xdr:rowOff>29211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13988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930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147320</xdr:rowOff>
    </xdr:from>
    <xdr:to>
      <xdr:col>68</xdr:col>
      <xdr:colOff>203200</xdr:colOff>
      <xdr:row>87</xdr:row>
      <xdr:rowOff>77470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9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62247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97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24130</xdr:rowOff>
    </xdr:from>
    <xdr:to>
      <xdr:col>64</xdr:col>
      <xdr:colOff>152400</xdr:colOff>
      <xdr:row>87</xdr:row>
      <xdr:rowOff>125730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4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110507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2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年度においては、職員数の減少により当該団体値で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減少し、類似団体の平均を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下回った。これは、業務や職員配置の合理化を図ったことに加え、新規採用者が目標を満たさない状況が続いたことが影響している。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今後人口減少が見込まれる中、人員確保に努めるとともに、経験豊富な再任用職員の活用により、適切な定員管理に努める。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59436</xdr:rowOff>
    </xdr:from>
    <xdr:to>
      <xdr:col>81</xdr:col>
      <xdr:colOff>44450</xdr:colOff>
      <xdr:row>66</xdr:row>
      <xdr:rowOff>80137</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7018000" y="10003536"/>
          <a:ext cx="0" cy="13923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52214</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7106900" y="1136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80137</xdr:rowOff>
    </xdr:from>
    <xdr:to>
      <xdr:col>81</xdr:col>
      <xdr:colOff>133350</xdr:colOff>
      <xdr:row>66</xdr:row>
      <xdr:rowOff>80137</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6929100" y="11395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145813</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7106900" y="974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59436</xdr:rowOff>
    </xdr:from>
    <xdr:to>
      <xdr:col>81</xdr:col>
      <xdr:colOff>133350</xdr:colOff>
      <xdr:row>58</xdr:row>
      <xdr:rowOff>59436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000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15621</xdr:rowOff>
    </xdr:from>
    <xdr:to>
      <xdr:col>81</xdr:col>
      <xdr:colOff>44450</xdr:colOff>
      <xdr:row>61</xdr:row>
      <xdr:rowOff>44577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6179800" y="10474071"/>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120159</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7106900" y="107500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148082</xdr:rowOff>
    </xdr:from>
    <xdr:to>
      <xdr:col>81</xdr:col>
      <xdr:colOff>95250</xdr:colOff>
      <xdr:row>63</xdr:row>
      <xdr:rowOff>78232</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6967200" y="1077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34925</xdr:rowOff>
    </xdr:from>
    <xdr:to>
      <xdr:col>77</xdr:col>
      <xdr:colOff>44450</xdr:colOff>
      <xdr:row>61</xdr:row>
      <xdr:rowOff>44577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290800" y="10493375"/>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119126</xdr:rowOff>
    </xdr:from>
    <xdr:to>
      <xdr:col>77</xdr:col>
      <xdr:colOff>95250</xdr:colOff>
      <xdr:row>63</xdr:row>
      <xdr:rowOff>49276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129000" y="1074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34053</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5798800" y="108354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5969</xdr:rowOff>
    </xdr:from>
    <xdr:to>
      <xdr:col>72</xdr:col>
      <xdr:colOff>203200</xdr:colOff>
      <xdr:row>61</xdr:row>
      <xdr:rowOff>34925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401800" y="10464419"/>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889</xdr:rowOff>
    </xdr:from>
    <xdr:to>
      <xdr:col>73</xdr:col>
      <xdr:colOff>44450</xdr:colOff>
      <xdr:row>62</xdr:row>
      <xdr:rowOff>102489</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5240000" y="10630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87266</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4909800" y="10717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155702</xdr:rowOff>
    </xdr:from>
    <xdr:to>
      <xdr:col>68</xdr:col>
      <xdr:colOff>152400</xdr:colOff>
      <xdr:row>61</xdr:row>
      <xdr:rowOff>5969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3512800" y="10442702"/>
          <a:ext cx="889000" cy="2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155448</xdr:rowOff>
    </xdr:from>
    <xdr:to>
      <xdr:col>68</xdr:col>
      <xdr:colOff>203200</xdr:colOff>
      <xdr:row>62</xdr:row>
      <xdr:rowOff>85598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351000" y="10613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70375</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020800" y="10700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150749</xdr:rowOff>
    </xdr:from>
    <xdr:to>
      <xdr:col>64</xdr:col>
      <xdr:colOff>152400</xdr:colOff>
      <xdr:row>61</xdr:row>
      <xdr:rowOff>80899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3462000" y="10437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65676</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3131800" y="10524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136271</xdr:rowOff>
    </xdr:from>
    <xdr:to>
      <xdr:col>81</xdr:col>
      <xdr:colOff>95250</xdr:colOff>
      <xdr:row>61</xdr:row>
      <xdr:rowOff>66421</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6967200" y="10423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152798</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7106900" y="10268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165227</xdr:rowOff>
    </xdr:from>
    <xdr:to>
      <xdr:col>77</xdr:col>
      <xdr:colOff>95250</xdr:colOff>
      <xdr:row>61</xdr:row>
      <xdr:rowOff>95377</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129000" y="1045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105554</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798800" y="102211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155575</xdr:rowOff>
    </xdr:from>
    <xdr:to>
      <xdr:col>73</xdr:col>
      <xdr:colOff>44450</xdr:colOff>
      <xdr:row>61</xdr:row>
      <xdr:rowOff>85725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5240000" y="104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95902</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4909800" y="1021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126619</xdr:rowOff>
    </xdr:from>
    <xdr:to>
      <xdr:col>68</xdr:col>
      <xdr:colOff>203200</xdr:colOff>
      <xdr:row>61</xdr:row>
      <xdr:rowOff>56769</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4351000" y="1041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66946</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020800" y="10182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104902</xdr:rowOff>
    </xdr:from>
    <xdr:to>
      <xdr:col>64</xdr:col>
      <xdr:colOff>152400</xdr:colOff>
      <xdr:row>61</xdr:row>
      <xdr:rowOff>35052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3462000" y="1039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45229</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131800" y="10160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実質公債費比率は、県・全国平均を上回っているが、類似団体平均と比較すると</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1.2</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ポイントを下回っている。また、令和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年度と比較すると</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し</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6.9</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％となっているが、主な</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要因は、</a:t>
          </a:r>
          <a:r>
            <a:rPr lang="ja-JP" altLang="en-US" sz="1300" b="0" i="0">
              <a:solidFill>
                <a:schemeClr val="dk1"/>
              </a:solidFill>
              <a:effectLst/>
              <a:latin typeface="ＭＳ Ｐゴシック" panose="020B0600070205080204" pitchFamily="50" charset="-128"/>
              <a:ea typeface="ＭＳ Ｐゴシック" panose="020B0600070205080204" pitchFamily="50" charset="-128"/>
              <a:cs typeface="+mn-cs"/>
            </a:rPr>
            <a:t>元金償還終了による元利償還金、一部組合の償還額の減等により、分子額が減少し、標準税収入額等の増加し、分母額が増加したためである。</a:t>
          </a:r>
          <a:endPar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　令和</a:t>
          </a:r>
          <a:r>
            <a:rPr lang="en-US" altLang="ja-JP" sz="1300" b="0" i="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ja-JP" sz="1300" b="0" i="0">
              <a:solidFill>
                <a:schemeClr val="dk1"/>
              </a:solidFill>
              <a:effectLst/>
              <a:latin typeface="ＭＳ Ｐゴシック" panose="020B0600070205080204" pitchFamily="50" charset="-128"/>
              <a:ea typeface="ＭＳ Ｐゴシック" panose="020B0600070205080204" pitchFamily="50" charset="-128"/>
              <a:cs typeface="+mn-cs"/>
            </a:rPr>
            <a:t>年度に公債費がピークに達したことを踏まえ、事業内容の検討を行い、適量・適切な事業を実施することにより、水準を抑えていく。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48683</xdr:rowOff>
    </xdr:from>
    <xdr:to>
      <xdr:col>81</xdr:col>
      <xdr:colOff>44450</xdr:colOff>
      <xdr:row>45</xdr:row>
      <xdr:rowOff>114300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135060</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48683</xdr:rowOff>
    </xdr:from>
    <xdr:to>
      <xdr:col>81</xdr:col>
      <xdr:colOff>133350</xdr:colOff>
      <xdr:row>36</xdr:row>
      <xdr:rowOff>48683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136525</xdr:rowOff>
    </xdr:from>
    <xdr:to>
      <xdr:col>81</xdr:col>
      <xdr:colOff>44450</xdr:colOff>
      <xdr:row>42</xdr:row>
      <xdr:rowOff>25400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165975"/>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42</xdr:row>
      <xdr:rowOff>127652</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155575</xdr:rowOff>
    </xdr:from>
    <xdr:to>
      <xdr:col>81</xdr:col>
      <xdr:colOff>95250</xdr:colOff>
      <xdr:row>43</xdr:row>
      <xdr:rowOff>85725</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136525</xdr:rowOff>
    </xdr:from>
    <xdr:to>
      <xdr:col>77</xdr:col>
      <xdr:colOff>44450</xdr:colOff>
      <xdr:row>42</xdr:row>
      <xdr:rowOff>25400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5290800" y="716597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42</xdr:row>
      <xdr:rowOff>135467</xdr:rowOff>
    </xdr:from>
    <xdr:to>
      <xdr:col>77</xdr:col>
      <xdr:colOff>95250</xdr:colOff>
      <xdr:row>43</xdr:row>
      <xdr:rowOff>65617</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96308</xdr:rowOff>
    </xdr:from>
    <xdr:to>
      <xdr:col>72</xdr:col>
      <xdr:colOff>203200</xdr:colOff>
      <xdr:row>41</xdr:row>
      <xdr:rowOff>136525</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4401800" y="71257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45508</xdr:rowOff>
    </xdr:from>
    <xdr:to>
      <xdr:col>73</xdr:col>
      <xdr:colOff>44450</xdr:colOff>
      <xdr:row>41</xdr:row>
      <xdr:rowOff>147108</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157285</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96308</xdr:rowOff>
    </xdr:from>
    <xdr:to>
      <xdr:col>68</xdr:col>
      <xdr:colOff>152400</xdr:colOff>
      <xdr:row>41</xdr:row>
      <xdr:rowOff>116417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12575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85725</xdr:rowOff>
    </xdr:from>
    <xdr:to>
      <xdr:col>68</xdr:col>
      <xdr:colOff>203200</xdr:colOff>
      <xdr:row>42</xdr:row>
      <xdr:rowOff>15875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652</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85725</xdr:rowOff>
    </xdr:from>
    <xdr:to>
      <xdr:col>64</xdr:col>
      <xdr:colOff>152400</xdr:colOff>
      <xdr:row>42</xdr:row>
      <xdr:rowOff>15875</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652</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85725</xdr:rowOff>
    </xdr:from>
    <xdr:to>
      <xdr:col>81</xdr:col>
      <xdr:colOff>95250</xdr:colOff>
      <xdr:row>42</xdr:row>
      <xdr:rowOff>15875</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102252</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146050</xdr:rowOff>
    </xdr:from>
    <xdr:to>
      <xdr:col>77</xdr:col>
      <xdr:colOff>95250</xdr:colOff>
      <xdr:row>42</xdr:row>
      <xdr:rowOff>76200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86377</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85725</xdr:rowOff>
    </xdr:from>
    <xdr:to>
      <xdr:col>73</xdr:col>
      <xdr:colOff>44450</xdr:colOff>
      <xdr:row>42</xdr:row>
      <xdr:rowOff>15875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1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652</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201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45508</xdr:rowOff>
    </xdr:from>
    <xdr:to>
      <xdr:col>68</xdr:col>
      <xdr:colOff>203200</xdr:colOff>
      <xdr:row>41</xdr:row>
      <xdr:rowOff>147108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07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157285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684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65617</xdr:rowOff>
    </xdr:from>
    <xdr:to>
      <xdr:col>64</xdr:col>
      <xdr:colOff>152400</xdr:colOff>
      <xdr:row>41</xdr:row>
      <xdr:rowOff>167217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当市の将来負担比率は、前年度と比較すると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％減少し、県や全国平均を上回っているが、類似団体と比較すると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た。減少した主な理由は、臨時財政対策債や旧市町村合併特例事業債の償還残高の減により将来負担である地方債の残高が減少したため分子が減少し、標準税収入等の増額により分母が増したためである。今後も起債発行額が元金償還額を下回るようにすることで、将来の負担を軽減するよう財政の健全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19</xdr:row>
      <xdr:rowOff>94978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0393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19</xdr:row>
      <xdr:rowOff>67055</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19</xdr:row>
      <xdr:rowOff>94978</xdr:rowOff>
    </xdr:from>
    <xdr:to>
      <xdr:col>81</xdr:col>
      <xdr:colOff>133350</xdr:colOff>
      <xdr:row>19</xdr:row>
      <xdr:rowOff>94978</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35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77651</xdr:rowOff>
    </xdr:from>
    <xdr:to>
      <xdr:col>81</xdr:col>
      <xdr:colOff>44450</xdr:colOff>
      <xdr:row>17</xdr:row>
      <xdr:rowOff>81099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992301"/>
          <a:ext cx="8382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17</xdr:row>
      <xdr:rowOff>50636</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96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78559</xdr:rowOff>
    </xdr:from>
    <xdr:to>
      <xdr:col>81</xdr:col>
      <xdr:colOff>95250</xdr:colOff>
      <xdr:row>18</xdr:row>
      <xdr:rowOff>8709</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99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81099</xdr:rowOff>
    </xdr:from>
    <xdr:to>
      <xdr:col>77</xdr:col>
      <xdr:colOff>44450</xdr:colOff>
      <xdr:row>18</xdr:row>
      <xdr:rowOff>95794</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995749"/>
          <a:ext cx="889000" cy="186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17</xdr:row>
      <xdr:rowOff>126819</xdr:rowOff>
    </xdr:from>
    <xdr:to>
      <xdr:col>77</xdr:col>
      <xdr:colOff>95250</xdr:colOff>
      <xdr:row>18</xdr:row>
      <xdr:rowOff>56969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304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18</xdr:row>
      <xdr:rowOff>41746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3127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18</xdr:row>
      <xdr:rowOff>95794</xdr:rowOff>
    </xdr:from>
    <xdr:to>
      <xdr:col>72</xdr:col>
      <xdr:colOff>203200</xdr:colOff>
      <xdr:row>20</xdr:row>
      <xdr:rowOff>1089</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3181894"/>
          <a:ext cx="889000" cy="248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13879</xdr:rowOff>
    </xdr:from>
    <xdr:to>
      <xdr:col>73</xdr:col>
      <xdr:colOff>44450</xdr:colOff>
      <xdr:row>16</xdr:row>
      <xdr:rowOff>115479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75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125656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52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1089</xdr:rowOff>
    </xdr:from>
    <xdr:to>
      <xdr:col>68</xdr:col>
      <xdr:colOff>152400</xdr:colOff>
      <xdr:row>22</xdr:row>
      <xdr:rowOff>135618</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430089"/>
          <a:ext cx="889000" cy="47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17</xdr:row>
      <xdr:rowOff>19957</xdr:rowOff>
    </xdr:from>
    <xdr:to>
      <xdr:col>68</xdr:col>
      <xdr:colOff>203200</xdr:colOff>
      <xdr:row>17</xdr:row>
      <xdr:rowOff>121557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93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131734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70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28575</xdr:rowOff>
    </xdr:from>
    <xdr:to>
      <xdr:col>64</xdr:col>
      <xdr:colOff>152400</xdr:colOff>
      <xdr:row>17</xdr:row>
      <xdr:rowOff>130175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943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140352</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71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26851</xdr:rowOff>
    </xdr:from>
    <xdr:to>
      <xdr:col>81</xdr:col>
      <xdr:colOff>95250</xdr:colOff>
      <xdr:row>17</xdr:row>
      <xdr:rowOff>128451</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941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43378</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786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30299</xdr:rowOff>
    </xdr:from>
    <xdr:to>
      <xdr:col>77</xdr:col>
      <xdr:colOff>95250</xdr:colOff>
      <xdr:row>17</xdr:row>
      <xdr:rowOff>131899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94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142076</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713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44994</xdr:rowOff>
    </xdr:from>
    <xdr:to>
      <xdr:col>73</xdr:col>
      <xdr:colOff>44450</xdr:colOff>
      <xdr:row>18</xdr:row>
      <xdr:rowOff>146594</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31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18</xdr:row>
      <xdr:rowOff>131371</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321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121739</xdr:rowOff>
    </xdr:from>
    <xdr:to>
      <xdr:col>68</xdr:col>
      <xdr:colOff>203200</xdr:colOff>
      <xdr:row>20</xdr:row>
      <xdr:rowOff>51889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37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20</xdr:row>
      <xdr:rowOff>36666</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46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84818</xdr:rowOff>
    </xdr:from>
    <xdr:to>
      <xdr:col>64</xdr:col>
      <xdr:colOff>152400</xdr:colOff>
      <xdr:row>23</xdr:row>
      <xdr:rowOff>14968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8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171195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943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茨城県坂東市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52,143
47,620
123.03
24,995,834
23,286,294
1,268,848
14,122,353
24,654,525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職員数の水準が類似団体平均を下回ったことから、人件費についても類似団体平均を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下回った。引き続き、時間外勤務手当の縮減や適切な定員管理などの取り組みを通して人件費の削減に努める。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78014</xdr:rowOff>
    </xdr:from>
    <xdr:to>
      <xdr:col>24</xdr:col>
      <xdr:colOff>25400</xdr:colOff>
      <xdr:row>41</xdr:row>
      <xdr:rowOff>53522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564414"/>
          <a:ext cx="0" cy="1518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25599</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53522</xdr:rowOff>
    </xdr:from>
    <xdr:to>
      <xdr:col>24</xdr:col>
      <xdr:colOff>114300</xdr:colOff>
      <xdr:row>41</xdr:row>
      <xdr:rowOff>53522</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82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164391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0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78014</xdr:rowOff>
    </xdr:from>
    <xdr:to>
      <xdr:col>24</xdr:col>
      <xdr:colOff>114300</xdr:colOff>
      <xdr:row>32</xdr:row>
      <xdr:rowOff>78014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56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86178</xdr:rowOff>
    </xdr:from>
    <xdr:to>
      <xdr:col>24</xdr:col>
      <xdr:colOff>25400</xdr:colOff>
      <xdr:row>35</xdr:row>
      <xdr:rowOff>135164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086928"/>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7455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3511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35378</xdr:rowOff>
    </xdr:from>
    <xdr:to>
      <xdr:col>24</xdr:col>
      <xdr:colOff>76200</xdr:colOff>
      <xdr:row>37</xdr:row>
      <xdr:rowOff>136978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79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37193</xdr:rowOff>
    </xdr:from>
    <xdr:to>
      <xdr:col>19</xdr:col>
      <xdr:colOff>187325</xdr:colOff>
      <xdr:row>35</xdr:row>
      <xdr:rowOff>86178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0379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166007</xdr:rowOff>
    </xdr:from>
    <xdr:to>
      <xdr:col>20</xdr:col>
      <xdr:colOff>38100</xdr:colOff>
      <xdr:row>36</xdr:row>
      <xdr:rowOff>96157</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80934</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5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69850</xdr:rowOff>
    </xdr:from>
    <xdr:to>
      <xdr:col>15</xdr:col>
      <xdr:colOff>98425</xdr:colOff>
      <xdr:row>35</xdr:row>
      <xdr:rowOff>37193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5727700"/>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51707</xdr:rowOff>
    </xdr:from>
    <xdr:to>
      <xdr:col>15</xdr:col>
      <xdr:colOff>149225</xdr:colOff>
      <xdr:row>35</xdr:row>
      <xdr:rowOff>153307</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05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138084</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38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69850</xdr:rowOff>
    </xdr:from>
    <xdr:to>
      <xdr:col>11</xdr:col>
      <xdr:colOff>9525</xdr:colOff>
      <xdr:row>35</xdr:row>
      <xdr:rowOff>86178</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5727700"/>
          <a:ext cx="889000" cy="359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84364</xdr:rowOff>
    </xdr:from>
    <xdr:to>
      <xdr:col>11</xdr:col>
      <xdr:colOff>60325</xdr:colOff>
      <xdr:row>36</xdr:row>
      <xdr:rowOff>14514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085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170741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17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157843</xdr:rowOff>
    </xdr:from>
    <xdr:to>
      <xdr:col>6</xdr:col>
      <xdr:colOff>171450</xdr:colOff>
      <xdr:row>35</xdr:row>
      <xdr:rowOff>87993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598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98170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75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84364</xdr:rowOff>
    </xdr:from>
    <xdr:to>
      <xdr:col>24</xdr:col>
      <xdr:colOff>76200</xdr:colOff>
      <xdr:row>36</xdr:row>
      <xdr:rowOff>14514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85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100891</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930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35378</xdr:rowOff>
    </xdr:from>
    <xdr:to>
      <xdr:col>20</xdr:col>
      <xdr:colOff>38100</xdr:colOff>
      <xdr:row>35</xdr:row>
      <xdr:rowOff>136978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147155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0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157843</xdr:rowOff>
    </xdr:from>
    <xdr:to>
      <xdr:col>15</xdr:col>
      <xdr:colOff>149225</xdr:colOff>
      <xdr:row>35</xdr:row>
      <xdr:rowOff>87993</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98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98170</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75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19050</xdr:rowOff>
    </xdr:from>
    <xdr:to>
      <xdr:col>11</xdr:col>
      <xdr:colOff>60325</xdr:colOff>
      <xdr:row>33</xdr:row>
      <xdr:rowOff>120650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130827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35378</xdr:rowOff>
    </xdr:from>
    <xdr:to>
      <xdr:col>6</xdr:col>
      <xdr:colOff>171450</xdr:colOff>
      <xdr:row>35</xdr:row>
      <xdr:rowOff>136978</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121755</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1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物件費に係る経常収支比率は、類似団体・全国・県平均を下回っており、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％となっている。経常的経費充当一般財源額は増加しており、主な要因としては、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物価高騰による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学校給食賄材料費の増加などが挙げられる。今後も経常経費に対するマイナスシーリングの実施など、コスト削減に努める。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165100</xdr:rowOff>
    </xdr:from>
    <xdr:to>
      <xdr:col>82</xdr:col>
      <xdr:colOff>107950</xdr:colOff>
      <xdr:row>22</xdr:row>
      <xdr:rowOff>5080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22500"/>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148607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4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5080</xdr:rowOff>
    </xdr:from>
    <xdr:to>
      <xdr:col>82</xdr:col>
      <xdr:colOff>196850</xdr:colOff>
      <xdr:row>22</xdr:row>
      <xdr:rowOff>5080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76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80027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165100</xdr:rowOff>
    </xdr:from>
    <xdr:to>
      <xdr:col>82</xdr:col>
      <xdr:colOff>196850</xdr:colOff>
      <xdr:row>12</xdr:row>
      <xdr:rowOff>165100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2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142240</xdr:rowOff>
    </xdr:from>
    <xdr:to>
      <xdr:col>82</xdr:col>
      <xdr:colOff>107950</xdr:colOff>
      <xdr:row>15</xdr:row>
      <xdr:rowOff>92710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54254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18</xdr:row>
      <xdr:rowOff>63517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314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91440</xdr:rowOff>
    </xdr:from>
    <xdr:to>
      <xdr:col>82</xdr:col>
      <xdr:colOff>158750</xdr:colOff>
      <xdr:row>19</xdr:row>
      <xdr:rowOff>21590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177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142240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3749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18</xdr:row>
      <xdr:rowOff>0</xdr:rowOff>
    </xdr:from>
    <xdr:to>
      <xdr:col>78</xdr:col>
      <xdr:colOff>120650</xdr:colOff>
      <xdr:row>18</xdr:row>
      <xdr:rowOff>101600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86377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17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134620</xdr:rowOff>
    </xdr:from>
    <xdr:to>
      <xdr:col>73</xdr:col>
      <xdr:colOff>180975</xdr:colOff>
      <xdr:row>13</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1920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0</xdr:rowOff>
    </xdr:from>
    <xdr:to>
      <xdr:col>74</xdr:col>
      <xdr:colOff>31750</xdr:colOff>
      <xdr:row>18</xdr:row>
      <xdr:rowOff>101600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86377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134620</xdr:rowOff>
    </xdr:from>
    <xdr:to>
      <xdr:col>69</xdr:col>
      <xdr:colOff>92075</xdr:colOff>
      <xdr:row>14</xdr:row>
      <xdr:rowOff>35560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19202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64770</xdr:rowOff>
    </xdr:from>
    <xdr:to>
      <xdr:col>65</xdr:col>
      <xdr:colOff>53975</xdr:colOff>
      <xdr:row>17</xdr:row>
      <xdr:rowOff>166370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151147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58437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5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91440</xdr:rowOff>
    </xdr:from>
    <xdr:to>
      <xdr:col>78</xdr:col>
      <xdr:colOff>120650</xdr:colOff>
      <xdr:row>15</xdr:row>
      <xdr:rowOff>21590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49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31767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26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83820</xdr:rowOff>
    </xdr:from>
    <xdr:to>
      <xdr:col>69</xdr:col>
      <xdr:colOff>142875</xdr:colOff>
      <xdr:row>13</xdr:row>
      <xdr:rowOff>13970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14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24147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91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156210</xdr:rowOff>
    </xdr:from>
    <xdr:to>
      <xdr:col>65</xdr:col>
      <xdr:colOff>53975</xdr:colOff>
      <xdr:row>14</xdr:row>
      <xdr:rowOff>86360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96537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全国・県平均は下回っている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要因として、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児童手当制度改正による被用者高校生年代児童手当の増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や医療福祉費（マル福）制度の利用が増加したことなどが挙げられる。引き続き資格審査等の適正化、就労や自立支援の指導などにより増加を抑える施策を推進する。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37193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60757"/>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37193</xdr:rowOff>
    </xdr:from>
    <xdr:to>
      <xdr:col>24</xdr:col>
      <xdr:colOff>114300</xdr:colOff>
      <xdr:row>61</xdr:row>
      <xdr:rowOff>37193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127000</xdr:rowOff>
    </xdr:from>
    <xdr:to>
      <xdr:col>24</xdr:col>
      <xdr:colOff>25400</xdr:colOff>
      <xdr:row>58</xdr:row>
      <xdr:rowOff>159657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100711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68234</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669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51707</xdr:rowOff>
    </xdr:from>
    <xdr:to>
      <xdr:col>24</xdr:col>
      <xdr:colOff>76200</xdr:colOff>
      <xdr:row>57</xdr:row>
      <xdr:rowOff>153307</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82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58</xdr:row>
      <xdr:rowOff>127000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4535</xdr:rowOff>
    </xdr:from>
    <xdr:to>
      <xdr:col>15</xdr:col>
      <xdr:colOff>98425</xdr:colOff>
      <xdr:row>58</xdr:row>
      <xdr:rowOff>127000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77185"/>
          <a:ext cx="8890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100693</xdr:rowOff>
    </xdr:from>
    <xdr:to>
      <xdr:col>15</xdr:col>
      <xdr:colOff>149225</xdr:colOff>
      <xdr:row>56</xdr:row>
      <xdr:rowOff>30843</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4535</xdr:rowOff>
    </xdr:from>
    <xdr:to>
      <xdr:col>11</xdr:col>
      <xdr:colOff>9525</xdr:colOff>
      <xdr:row>57</xdr:row>
      <xdr:rowOff>4535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77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92528</xdr:rowOff>
    </xdr:from>
    <xdr:to>
      <xdr:col>6</xdr:col>
      <xdr:colOff>171450</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108857</xdr:rowOff>
    </xdr:from>
    <xdr:to>
      <xdr:col>24</xdr:col>
      <xdr:colOff>76200</xdr:colOff>
      <xdr:row>59</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10052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80934</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76200</xdr:rowOff>
    </xdr:from>
    <xdr:to>
      <xdr:col>20</xdr:col>
      <xdr:colOff>38100</xdr:colOff>
      <xdr:row>59</xdr:row>
      <xdr:rowOff>6350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125185</xdr:rowOff>
    </xdr:from>
    <xdr:to>
      <xdr:col>11</xdr:col>
      <xdr:colOff>60325</xdr:colOff>
      <xdr:row>57</xdr:row>
      <xdr:rowOff>55335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40112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125185</xdr:rowOff>
    </xdr:from>
    <xdr:to>
      <xdr:col>6</xdr:col>
      <xdr:colOff>171450</xdr:colOff>
      <xdr:row>57</xdr:row>
      <xdr:rowOff>55335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2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40112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その他に係る経常収支比率は、類似団体平均、県・全国平均のいずれも下回って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％となった。主な要因は、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法適用化に伴う農業集落排水事業特別会計繰出金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したためである。今後も各事業会計の経営改善に向け積極的に取り組んでいく。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50800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329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22877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50800</xdr:rowOff>
    </xdr:from>
    <xdr:to>
      <xdr:col>82</xdr:col>
      <xdr:colOff>196850</xdr:colOff>
      <xdr:row>61</xdr:row>
      <xdr:rowOff>50800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127000</xdr:rowOff>
    </xdr:from>
    <xdr:to>
      <xdr:col>82</xdr:col>
      <xdr:colOff>107950</xdr:colOff>
      <xdr:row>59</xdr:row>
      <xdr:rowOff>88900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89965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59</xdr:row>
      <xdr:rowOff>29227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10144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31750</xdr:rowOff>
    </xdr:from>
    <xdr:to>
      <xdr:col>78</xdr:col>
      <xdr:colOff>69850</xdr:colOff>
      <xdr:row>59</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147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95250</xdr:rowOff>
    </xdr:from>
    <xdr:to>
      <xdr:col>78</xdr:col>
      <xdr:colOff>120650</xdr:colOff>
      <xdr:row>60</xdr:row>
      <xdr:rowOff>25400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50800</xdr:rowOff>
    </xdr:from>
    <xdr:to>
      <xdr:col>73</xdr:col>
      <xdr:colOff>180975</xdr:colOff>
      <xdr:row>59</xdr:row>
      <xdr:rowOff>31750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994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152400</xdr:rowOff>
    </xdr:from>
    <xdr:to>
      <xdr:col>74</xdr:col>
      <xdr:colOff>31750</xdr:colOff>
      <xdr:row>58</xdr:row>
      <xdr:rowOff>82550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92727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50800</xdr:rowOff>
    </xdr:from>
    <xdr:to>
      <xdr:col>69</xdr:col>
      <xdr:colOff>92075</xdr:colOff>
      <xdr:row>59</xdr:row>
      <xdr:rowOff>88900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994900"/>
          <a:ext cx="8890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114300</xdr:rowOff>
    </xdr:from>
    <xdr:to>
      <xdr:col>69</xdr:col>
      <xdr:colOff>142875</xdr:colOff>
      <xdr:row>58</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76200</xdr:rowOff>
    </xdr:from>
    <xdr:to>
      <xdr:col>65</xdr:col>
      <xdr:colOff>53975</xdr:colOff>
      <xdr:row>59</xdr:row>
      <xdr:rowOff>6350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92727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38100</xdr:rowOff>
    </xdr:from>
    <xdr:to>
      <xdr:col>78</xdr:col>
      <xdr:colOff>120650</xdr:colOff>
      <xdr:row>59</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2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152400</xdr:rowOff>
    </xdr:from>
    <xdr:to>
      <xdr:col>74</xdr:col>
      <xdr:colOff>31750</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67327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0</xdr:rowOff>
    </xdr:from>
    <xdr:to>
      <xdr:col>69</xdr:col>
      <xdr:colOff>142875</xdr:colOff>
      <xdr:row>58</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38100</xdr:rowOff>
    </xdr:from>
    <xdr:to>
      <xdr:col>65</xdr:col>
      <xdr:colOff>53975</xdr:colOff>
      <xdr:row>59</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15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24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明朝" panose="02020600040205080304" pitchFamily="18" charset="-128"/>
              <a:ea typeface="ＭＳ Ｐ明朝" panose="02020600040205080304" pitchFamily="18"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補助費等に係る経常収支比率は、類似団体平均を上回っており、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16.2</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％となっている。主な要因としては、ふるさと応援寄附に係る報償費の増加や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法適用化に伴う農業集落排水事業特別会計繰出金</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の増などが挙げられる。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その他、一部事務組合で行っているごみ処理業務や消防業務に係る負担金があるため、他の類似団体と比較するとポイントが例年高い水準となってしまう要因のひとつとして挙げられる。</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引き続き補助金の費用対効果、経費負担の在り方等について検討し、削減に努める。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143328</xdr:rowOff>
    </xdr:from>
    <xdr:to>
      <xdr:col>82</xdr:col>
      <xdr:colOff>107950</xdr:colOff>
      <xdr:row>41</xdr:row>
      <xdr:rowOff>69850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29728"/>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41927</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69850</xdr:rowOff>
    </xdr:from>
    <xdr:to>
      <xdr:col>82</xdr:col>
      <xdr:colOff>196850</xdr:colOff>
      <xdr:row>41</xdr:row>
      <xdr:rowOff>69850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9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58255</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373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143328</xdr:rowOff>
    </xdr:from>
    <xdr:to>
      <xdr:col>82</xdr:col>
      <xdr:colOff>196850</xdr:colOff>
      <xdr:row>32</xdr:row>
      <xdr:rowOff>143328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29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20865</xdr:rowOff>
    </xdr:from>
    <xdr:to>
      <xdr:col>82</xdr:col>
      <xdr:colOff>107950</xdr:colOff>
      <xdr:row>40</xdr:row>
      <xdr:rowOff>78015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70741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141713</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142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125186</xdr:rowOff>
    </xdr:from>
    <xdr:to>
      <xdr:col>82</xdr:col>
      <xdr:colOff>158750</xdr:colOff>
      <xdr:row>37</xdr:row>
      <xdr:rowOff>55336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20865</xdr:rowOff>
    </xdr:from>
    <xdr:to>
      <xdr:col>78</xdr:col>
      <xdr:colOff>69850</xdr:colOff>
      <xdr:row>39</xdr:row>
      <xdr:rowOff>53522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7074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108857</xdr:rowOff>
    </xdr:from>
    <xdr:to>
      <xdr:col>78</xdr:col>
      <xdr:colOff>120650</xdr:colOff>
      <xdr:row>37</xdr:row>
      <xdr:rowOff>39007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81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49184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49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94343</xdr:rowOff>
    </xdr:from>
    <xdr:to>
      <xdr:col>73</xdr:col>
      <xdr:colOff>180975</xdr:colOff>
      <xdr:row>39</xdr:row>
      <xdr:rowOff>53522</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609443"/>
          <a:ext cx="8890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125186</xdr:rowOff>
    </xdr:from>
    <xdr:to>
      <xdr:col>74</xdr:col>
      <xdr:colOff>31750</xdr:colOff>
      <xdr:row>37</xdr:row>
      <xdr:rowOff>55336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65513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94343</xdr:rowOff>
    </xdr:from>
    <xdr:to>
      <xdr:col>69</xdr:col>
      <xdr:colOff>92075</xdr:colOff>
      <xdr:row>39</xdr:row>
      <xdr:rowOff>37193</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609443"/>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157843</xdr:rowOff>
    </xdr:from>
    <xdr:to>
      <xdr:col>69</xdr:col>
      <xdr:colOff>142875</xdr:colOff>
      <xdr:row>37</xdr:row>
      <xdr:rowOff>87993</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98170</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09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141515</xdr:rowOff>
    </xdr:from>
    <xdr:to>
      <xdr:col>65</xdr:col>
      <xdr:colOff>53975</xdr:colOff>
      <xdr:row>39</xdr:row>
      <xdr:rowOff>71665</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65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81841</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2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27215</xdr:rowOff>
    </xdr:from>
    <xdr:to>
      <xdr:col>82</xdr:col>
      <xdr:colOff>158750</xdr:colOff>
      <xdr:row>40</xdr:row>
      <xdr:rowOff>128815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88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170742</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85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141515</xdr:rowOff>
    </xdr:from>
    <xdr:to>
      <xdr:col>78</xdr:col>
      <xdr:colOff>120650</xdr:colOff>
      <xdr:row>39</xdr:row>
      <xdr:rowOff>71665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65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56442</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742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2722</xdr:rowOff>
    </xdr:from>
    <xdr:to>
      <xdr:col>74</xdr:col>
      <xdr:colOff>31750</xdr:colOff>
      <xdr:row>39</xdr:row>
      <xdr:rowOff>104322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68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89099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775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43543</xdr:rowOff>
    </xdr:from>
    <xdr:to>
      <xdr:col>69</xdr:col>
      <xdr:colOff>142875</xdr:colOff>
      <xdr:row>38</xdr:row>
      <xdr:rowOff>145143</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129920</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64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157843</xdr:rowOff>
    </xdr:from>
    <xdr:to>
      <xdr:col>65</xdr:col>
      <xdr:colOff>53975</xdr:colOff>
      <xdr:row>39</xdr:row>
      <xdr:rowOff>87993</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67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72770</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75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公債費に係る経常収支比率は、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年度臨時財政対策債や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H25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岩井中学校体育館大規模改造事業等の元金償還終了により、令和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の減少、類似団体平均と比較し、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ポイント下回った。今後は、令和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年度のピークを過ぎ減少に転じたが、新規市債の発行額を元金償還額より少なくするなどの制限を行い、引き続き水準を抑える。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a:extLst>
            <a:ext uri="{FF2B5EF4-FFF2-40B4-BE49-F238E27FC236}">
              <a16:creationId xmlns:a16="http://schemas.microsoft.com/office/drawing/2014/main" id="{00000000-0008-0000-0400-000071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114300</xdr:rowOff>
    </xdr:from>
    <xdr:to>
      <xdr:col>24</xdr:col>
      <xdr:colOff>25400</xdr:colOff>
      <xdr:row>80</xdr:row>
      <xdr:rowOff>114300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4826000" y="12458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86377</xdr:rowOff>
    </xdr:from>
    <xdr:ext cx="762000" cy="259045"/>
    <xdr:sp macro="" textlink="">
      <xdr:nvSpPr>
        <xdr:cNvPr id="371" name="公債費最小値テキスト">
          <a:extLst>
            <a:ext uri="{FF2B5EF4-FFF2-40B4-BE49-F238E27FC236}">
              <a16:creationId xmlns:a16="http://schemas.microsoft.com/office/drawing/2014/main" id="{00000000-0008-0000-0400-000073010000}"/>
            </a:ext>
          </a:extLst>
        </xdr:cNvPr>
        <xdr:cNvSpPr txBox="1"/>
      </xdr:nvSpPr>
      <xdr:spPr>
        <a:xfrm>
          <a:off x="49149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114300</xdr:rowOff>
    </xdr:from>
    <xdr:to>
      <xdr:col>24</xdr:col>
      <xdr:colOff>114300</xdr:colOff>
      <xdr:row>80</xdr:row>
      <xdr:rowOff>114300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4737100" y="1383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29227</xdr:rowOff>
    </xdr:from>
    <xdr:ext cx="762000" cy="259045"/>
    <xdr:sp macro="" textlink="">
      <xdr:nvSpPr>
        <xdr:cNvPr id="373" name="公債費最大値テキスト">
          <a:extLst>
            <a:ext uri="{FF2B5EF4-FFF2-40B4-BE49-F238E27FC236}">
              <a16:creationId xmlns:a16="http://schemas.microsoft.com/office/drawing/2014/main" id="{00000000-0008-0000-0400-000075010000}"/>
            </a:ext>
          </a:extLst>
        </xdr:cNvPr>
        <xdr:cNvSpPr txBox="1"/>
      </xdr:nvSpPr>
      <xdr:spPr>
        <a:xfrm>
          <a:off x="4914900" y="1220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114300</xdr:rowOff>
    </xdr:from>
    <xdr:to>
      <xdr:col>24</xdr:col>
      <xdr:colOff>114300</xdr:colOff>
      <xdr:row>72</xdr:row>
      <xdr:rowOff>114300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4737100" y="1245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88900</xdr:rowOff>
    </xdr:from>
    <xdr:to>
      <xdr:col>24</xdr:col>
      <xdr:colOff>25400</xdr:colOff>
      <xdr:row>79</xdr:row>
      <xdr:rowOff>31750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987800" y="134620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124477</xdr:rowOff>
    </xdr:from>
    <xdr:ext cx="762000" cy="259045"/>
    <xdr:sp macro="" textlink="">
      <xdr:nvSpPr>
        <xdr:cNvPr id="376" name="公債費平均値テキスト">
          <a:extLst>
            <a:ext uri="{FF2B5EF4-FFF2-40B4-BE49-F238E27FC236}">
              <a16:creationId xmlns:a16="http://schemas.microsoft.com/office/drawing/2014/main" id="{00000000-0008-0000-0400-000078010000}"/>
            </a:ext>
          </a:extLst>
        </xdr:cNvPr>
        <xdr:cNvSpPr txBox="1"/>
      </xdr:nvSpPr>
      <xdr:spPr>
        <a:xfrm>
          <a:off x="4914900" y="1349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152400</xdr:rowOff>
    </xdr:from>
    <xdr:to>
      <xdr:col>24</xdr:col>
      <xdr:colOff>76200</xdr:colOff>
      <xdr:row>79</xdr:row>
      <xdr:rowOff>82550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4775200" y="1352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31750</xdr:rowOff>
    </xdr:from>
    <xdr:to>
      <xdr:col>19</xdr:col>
      <xdr:colOff>187325</xdr:colOff>
      <xdr:row>79</xdr:row>
      <xdr:rowOff>120650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3098800" y="13576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79</xdr:row>
      <xdr:rowOff>120650</xdr:rowOff>
    </xdr:from>
    <xdr:to>
      <xdr:col>20</xdr:col>
      <xdr:colOff>38100</xdr:colOff>
      <xdr:row>80</xdr:row>
      <xdr:rowOff>50800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937000" y="1366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35577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75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139700</xdr:rowOff>
    </xdr:from>
    <xdr:to>
      <xdr:col>15</xdr:col>
      <xdr:colOff>98425</xdr:colOff>
      <xdr:row>79</xdr:row>
      <xdr:rowOff>120650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a:off x="2209800" y="13512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88900</xdr:rowOff>
    </xdr:from>
    <xdr:to>
      <xdr:col>15</xdr:col>
      <xdr:colOff>149225</xdr:colOff>
      <xdr:row>79</xdr:row>
      <xdr:rowOff>19050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30480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12700</xdr:rowOff>
    </xdr:from>
    <xdr:to>
      <xdr:col>11</xdr:col>
      <xdr:colOff>9525</xdr:colOff>
      <xdr:row>78</xdr:row>
      <xdr:rowOff>139700</xdr:rowOff>
    </xdr:to>
    <xdr:cxnSp macro="">
      <xdr:nvCxnSpPr>
        <xdr:cNvPr id="384" name="直線コネクタ 383">
          <a:extLst>
            <a:ext uri="{FF2B5EF4-FFF2-40B4-BE49-F238E27FC236}">
              <a16:creationId xmlns:a16="http://schemas.microsoft.com/office/drawing/2014/main" id="{00000000-0008-0000-0400-000080010000}"/>
            </a:ext>
          </a:extLst>
        </xdr:cNvPr>
        <xdr:cNvCxnSpPr/>
      </xdr:nvCxnSpPr>
      <xdr:spPr>
        <a:xfrm>
          <a:off x="1320800" y="133858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38100</xdr:rowOff>
    </xdr:from>
    <xdr:to>
      <xdr:col>11</xdr:col>
      <xdr:colOff>60325</xdr:colOff>
      <xdr:row>78</xdr:row>
      <xdr:rowOff>139700</xdr:rowOff>
    </xdr:to>
    <xdr:sp macro="" textlink="">
      <xdr:nvSpPr>
        <xdr:cNvPr id="385" name="フローチャート: 判断 384">
          <a:extLst>
            <a:ext uri="{FF2B5EF4-FFF2-40B4-BE49-F238E27FC236}">
              <a16:creationId xmlns:a16="http://schemas.microsoft.com/office/drawing/2014/main" id="{00000000-0008-0000-0400-000081010000}"/>
            </a:ext>
          </a:extLst>
        </xdr:cNvPr>
        <xdr:cNvSpPr/>
      </xdr:nvSpPr>
      <xdr:spPr>
        <a:xfrm>
          <a:off x="2159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149877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288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82550</xdr:rowOff>
    </xdr:from>
    <xdr:to>
      <xdr:col>6</xdr:col>
      <xdr:colOff>171450</xdr:colOff>
      <xdr:row>78</xdr:row>
      <xdr:rowOff>12700</xdr:rowOff>
    </xdr:to>
    <xdr:sp macro="" textlink="">
      <xdr:nvSpPr>
        <xdr:cNvPr id="387" name="フローチャート: 判断 386">
          <a:extLst>
            <a:ext uri="{FF2B5EF4-FFF2-40B4-BE49-F238E27FC236}">
              <a16:creationId xmlns:a16="http://schemas.microsoft.com/office/drawing/2014/main" id="{00000000-0008-0000-0400-000083010000}"/>
            </a:ext>
          </a:extLst>
        </xdr:cNvPr>
        <xdr:cNvSpPr/>
      </xdr:nvSpPr>
      <xdr:spPr>
        <a:xfrm>
          <a:off x="1270000" y="1328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22877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939800" y="1305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38100</xdr:rowOff>
    </xdr:from>
    <xdr:to>
      <xdr:col>24</xdr:col>
      <xdr:colOff>76200</xdr:colOff>
      <xdr:row>78</xdr:row>
      <xdr:rowOff>139700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4775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54627</xdr:rowOff>
    </xdr:from>
    <xdr:ext cx="762000" cy="259045"/>
    <xdr:sp macro="" textlink="">
      <xdr:nvSpPr>
        <xdr:cNvPr id="395" name="公債費該当値テキスト">
          <a:extLst>
            <a:ext uri="{FF2B5EF4-FFF2-40B4-BE49-F238E27FC236}">
              <a16:creationId xmlns:a16="http://schemas.microsoft.com/office/drawing/2014/main" id="{00000000-0008-0000-0400-00008B010000}"/>
            </a:ext>
          </a:extLst>
        </xdr:cNvPr>
        <xdr:cNvSpPr txBox="1"/>
      </xdr:nvSpPr>
      <xdr:spPr>
        <a:xfrm>
          <a:off x="49149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152400</xdr:rowOff>
    </xdr:from>
    <xdr:to>
      <xdr:col>20</xdr:col>
      <xdr:colOff>38100</xdr:colOff>
      <xdr:row>79</xdr:row>
      <xdr:rowOff>82550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3937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92727</xdr:rowOff>
    </xdr:from>
    <xdr:ext cx="7366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3606800" y="1329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69850</xdr:rowOff>
    </xdr:from>
    <xdr:to>
      <xdr:col>15</xdr:col>
      <xdr:colOff>149225</xdr:colOff>
      <xdr:row>80</xdr:row>
      <xdr:rowOff>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3048000" y="1361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156227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27178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88900</xdr:rowOff>
    </xdr:from>
    <xdr:to>
      <xdr:col>11</xdr:col>
      <xdr:colOff>60325</xdr:colOff>
      <xdr:row>79</xdr:row>
      <xdr:rowOff>19050</xdr:rowOff>
    </xdr:to>
    <xdr:sp macro="" textlink="">
      <xdr:nvSpPr>
        <xdr:cNvPr id="400" name="楕円 399">
          <a:extLst>
            <a:ext uri="{FF2B5EF4-FFF2-40B4-BE49-F238E27FC236}">
              <a16:creationId xmlns:a16="http://schemas.microsoft.com/office/drawing/2014/main" id="{00000000-0008-0000-0400-000090010000}"/>
            </a:ext>
          </a:extLst>
        </xdr:cNvPr>
        <xdr:cNvSpPr/>
      </xdr:nvSpPr>
      <xdr:spPr>
        <a:xfrm>
          <a:off x="21590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3827</xdr:rowOff>
    </xdr:from>
    <xdr:ext cx="762000" cy="259045"/>
    <xdr:sp macro="" textlink="">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828800" y="1354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133350</xdr:rowOff>
    </xdr:from>
    <xdr:to>
      <xdr:col>6</xdr:col>
      <xdr:colOff>171450</xdr:colOff>
      <xdr:row>78</xdr:row>
      <xdr:rowOff>63500</xdr:rowOff>
    </xdr:to>
    <xdr:sp macro="" textlink="">
      <xdr:nvSpPr>
        <xdr:cNvPr id="402" name="楕円 401">
          <a:extLst>
            <a:ext uri="{FF2B5EF4-FFF2-40B4-BE49-F238E27FC236}">
              <a16:creationId xmlns:a16="http://schemas.microsoft.com/office/drawing/2014/main" id="{00000000-0008-0000-0400-000092010000}"/>
            </a:ext>
          </a:extLst>
        </xdr:cNvPr>
        <xdr:cNvSpPr/>
      </xdr:nvSpPr>
      <xdr:spPr>
        <a:xfrm>
          <a:off x="1270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48277</xdr:rowOff>
    </xdr:from>
    <xdr:ext cx="762000" cy="259045"/>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939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公債費以外に係る経常収支比率は、類似団体・県・全国平均をいずれも下回っており、前年度に比べ</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％となった。これは、物件費や人件費が増額になっていることが主な要因であり、さらなる経費の削減に努める。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2" name="公債費以外グラフ枠">
          <a:extLst>
            <a:ext uri="{FF2B5EF4-FFF2-40B4-BE49-F238E27FC236}">
              <a16:creationId xmlns:a16="http://schemas.microsoft.com/office/drawing/2014/main" id="{00000000-0008-0000-0400-0000B0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61685</xdr:rowOff>
    </xdr:from>
    <xdr:to>
      <xdr:col>82</xdr:col>
      <xdr:colOff>107950</xdr:colOff>
      <xdr:row>81</xdr:row>
      <xdr:rowOff>15421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6510000" y="12748985"/>
          <a:ext cx="0" cy="115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158948</xdr:rowOff>
    </xdr:from>
    <xdr:ext cx="762000" cy="259045"/>
    <xdr:sp macro="" textlink="">
      <xdr:nvSpPr>
        <xdr:cNvPr id="434" name="公債費以外最小値テキスト">
          <a:extLst>
            <a:ext uri="{FF2B5EF4-FFF2-40B4-BE49-F238E27FC236}">
              <a16:creationId xmlns:a16="http://schemas.microsoft.com/office/drawing/2014/main" id="{00000000-0008-0000-0400-0000B2010000}"/>
            </a:ext>
          </a:extLst>
        </xdr:cNvPr>
        <xdr:cNvSpPr txBox="1"/>
      </xdr:nvSpPr>
      <xdr:spPr>
        <a:xfrm>
          <a:off x="165989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15421</xdr:rowOff>
    </xdr:from>
    <xdr:to>
      <xdr:col>82</xdr:col>
      <xdr:colOff>196850</xdr:colOff>
      <xdr:row>81</xdr:row>
      <xdr:rowOff>15421</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6421100" y="13902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148062</xdr:rowOff>
    </xdr:from>
    <xdr:ext cx="762000" cy="259045"/>
    <xdr:sp macro="" textlink="">
      <xdr:nvSpPr>
        <xdr:cNvPr id="436" name="公債費以外最大値テキスト">
          <a:extLst>
            <a:ext uri="{FF2B5EF4-FFF2-40B4-BE49-F238E27FC236}">
              <a16:creationId xmlns:a16="http://schemas.microsoft.com/office/drawing/2014/main" id="{00000000-0008-0000-0400-0000B4010000}"/>
            </a:ext>
          </a:extLst>
        </xdr:cNvPr>
        <xdr:cNvSpPr txBox="1"/>
      </xdr:nvSpPr>
      <xdr:spPr>
        <a:xfrm>
          <a:off x="16598900" y="1249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61685</xdr:rowOff>
    </xdr:from>
    <xdr:to>
      <xdr:col>82</xdr:col>
      <xdr:colOff>196850</xdr:colOff>
      <xdr:row>74</xdr:row>
      <xdr:rowOff>61685</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6421100" y="1274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132443</xdr:rowOff>
    </xdr:from>
    <xdr:to>
      <xdr:col>82</xdr:col>
      <xdr:colOff>107950</xdr:colOff>
      <xdr:row>77</xdr:row>
      <xdr:rowOff>69850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5671800" y="13162643"/>
          <a:ext cx="8382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135363</xdr:rowOff>
    </xdr:from>
    <xdr:ext cx="762000" cy="259045"/>
    <xdr:sp macro="" textlink="">
      <xdr:nvSpPr>
        <xdr:cNvPr id="439" name="公債費以外平均値テキスト">
          <a:extLst>
            <a:ext uri="{FF2B5EF4-FFF2-40B4-BE49-F238E27FC236}">
              <a16:creationId xmlns:a16="http://schemas.microsoft.com/office/drawing/2014/main" id="{00000000-0008-0000-0400-0000B7010000}"/>
            </a:ext>
          </a:extLst>
        </xdr:cNvPr>
        <xdr:cNvSpPr txBox="1"/>
      </xdr:nvSpPr>
      <xdr:spPr>
        <a:xfrm>
          <a:off x="16598900" y="135084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163286</xdr:rowOff>
    </xdr:from>
    <xdr:to>
      <xdr:col>82</xdr:col>
      <xdr:colOff>158750</xdr:colOff>
      <xdr:row>79</xdr:row>
      <xdr:rowOff>93436</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6459200" y="135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140607</xdr:rowOff>
    </xdr:from>
    <xdr:to>
      <xdr:col>78</xdr:col>
      <xdr:colOff>69850</xdr:colOff>
      <xdr:row>76</xdr:row>
      <xdr:rowOff>132443</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4782800" y="12999357"/>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95250</xdr:rowOff>
    </xdr:from>
    <xdr:to>
      <xdr:col>78</xdr:col>
      <xdr:colOff>120650</xdr:colOff>
      <xdr:row>78</xdr:row>
      <xdr:rowOff>25400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5621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10177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72</xdr:row>
      <xdr:rowOff>45357</xdr:rowOff>
    </xdr:from>
    <xdr:to>
      <xdr:col>73</xdr:col>
      <xdr:colOff>180975</xdr:colOff>
      <xdr:row>75</xdr:row>
      <xdr:rowOff>140607</xdr:rowOff>
    </xdr:to>
    <xdr:cxnSp macro="">
      <xdr:nvCxnSpPr>
        <xdr:cNvPr id="444" name="直線コネクタ 443">
          <a:extLst>
            <a:ext uri="{FF2B5EF4-FFF2-40B4-BE49-F238E27FC236}">
              <a16:creationId xmlns:a16="http://schemas.microsoft.com/office/drawing/2014/main" id="{00000000-0008-0000-0400-0000BC010000}"/>
            </a:ext>
          </a:extLst>
        </xdr:cNvPr>
        <xdr:cNvCxnSpPr/>
      </xdr:nvCxnSpPr>
      <xdr:spPr>
        <a:xfrm>
          <a:off x="13893800" y="12389757"/>
          <a:ext cx="8890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5" name="フローチャート: 判断 444">
          <a:extLst>
            <a:ext uri="{FF2B5EF4-FFF2-40B4-BE49-F238E27FC236}">
              <a16:creationId xmlns:a16="http://schemas.microsoft.com/office/drawing/2014/main" id="{00000000-0008-0000-0400-0000BD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70048</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401800" y="13100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72</xdr:row>
      <xdr:rowOff>45357</xdr:rowOff>
    </xdr:from>
    <xdr:to>
      <xdr:col>69</xdr:col>
      <xdr:colOff>92075</xdr:colOff>
      <xdr:row>75</xdr:row>
      <xdr:rowOff>140607</xdr:rowOff>
    </xdr:to>
    <xdr:cxnSp macro="">
      <xdr:nvCxnSpPr>
        <xdr:cNvPr id="447" name="直線コネクタ 446">
          <a:extLst>
            <a:ext uri="{FF2B5EF4-FFF2-40B4-BE49-F238E27FC236}">
              <a16:creationId xmlns:a16="http://schemas.microsoft.com/office/drawing/2014/main" id="{00000000-0008-0000-0400-0000BF010000}"/>
            </a:ext>
          </a:extLst>
        </xdr:cNvPr>
        <xdr:cNvCxnSpPr/>
      </xdr:nvCxnSpPr>
      <xdr:spPr>
        <a:xfrm flipV="1">
          <a:off x="13004800" y="12389757"/>
          <a:ext cx="889000" cy="609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46265</xdr:rowOff>
    </xdr:from>
    <xdr:to>
      <xdr:col>69</xdr:col>
      <xdr:colOff>142875</xdr:colOff>
      <xdr:row>75</xdr:row>
      <xdr:rowOff>147864</xdr:rowOff>
    </xdr:to>
    <xdr:sp macro="" textlink="">
      <xdr:nvSpPr>
        <xdr:cNvPr id="448" name="フローチャート: 判断 447">
          <a:extLst>
            <a:ext uri="{FF2B5EF4-FFF2-40B4-BE49-F238E27FC236}">
              <a16:creationId xmlns:a16="http://schemas.microsoft.com/office/drawing/2014/main" id="{00000000-0008-0000-0400-0000C0010000}"/>
            </a:ext>
          </a:extLst>
        </xdr:cNvPr>
        <xdr:cNvSpPr/>
      </xdr:nvSpPr>
      <xdr:spPr>
        <a:xfrm>
          <a:off x="13843000" y="1290501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132641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299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40821</xdr:rowOff>
    </xdr:from>
    <xdr:to>
      <xdr:col>65</xdr:col>
      <xdr:colOff>53975</xdr:colOff>
      <xdr:row>77</xdr:row>
      <xdr:rowOff>142421</xdr:rowOff>
    </xdr:to>
    <xdr:sp macro="" textlink="">
      <xdr:nvSpPr>
        <xdr:cNvPr id="450" name="フローチャート: 判断 449">
          <a:extLst>
            <a:ext uri="{FF2B5EF4-FFF2-40B4-BE49-F238E27FC236}">
              <a16:creationId xmlns:a16="http://schemas.microsoft.com/office/drawing/2014/main" id="{00000000-0008-0000-0400-0000C2010000}"/>
            </a:ext>
          </a:extLst>
        </xdr:cNvPr>
        <xdr:cNvSpPr/>
      </xdr:nvSpPr>
      <xdr:spPr>
        <a:xfrm>
          <a:off x="12954000" y="13242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127198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2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19050</xdr:rowOff>
    </xdr:from>
    <xdr:to>
      <xdr:col>82</xdr:col>
      <xdr:colOff>158750</xdr:colOff>
      <xdr:row>77</xdr:row>
      <xdr:rowOff>120650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6459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35577</xdr:rowOff>
    </xdr:from>
    <xdr:ext cx="762000" cy="259045"/>
    <xdr:sp macro="" textlink="">
      <xdr:nvSpPr>
        <xdr:cNvPr id="458" name="公債費以外該当値テキスト">
          <a:extLst>
            <a:ext uri="{FF2B5EF4-FFF2-40B4-BE49-F238E27FC236}">
              <a16:creationId xmlns:a16="http://schemas.microsoft.com/office/drawing/2014/main" id="{00000000-0008-0000-0400-0000CA010000}"/>
            </a:ext>
          </a:extLst>
        </xdr:cNvPr>
        <xdr:cNvSpPr txBox="1"/>
      </xdr:nvSpPr>
      <xdr:spPr>
        <a:xfrm>
          <a:off x="16598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81643</xdr:rowOff>
    </xdr:from>
    <xdr:to>
      <xdr:col>78</xdr:col>
      <xdr:colOff>120650</xdr:colOff>
      <xdr:row>77</xdr:row>
      <xdr:rowOff>11793</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5621000" y="1311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21970</xdr:rowOff>
    </xdr:from>
    <xdr:ext cx="7366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5290800" y="1288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89807</xdr:rowOff>
    </xdr:from>
    <xdr:to>
      <xdr:col>74</xdr:col>
      <xdr:colOff>31750</xdr:colOff>
      <xdr:row>76</xdr:row>
      <xdr:rowOff>19957</xdr:rowOff>
    </xdr:to>
    <xdr:sp macro="" textlink="">
      <xdr:nvSpPr>
        <xdr:cNvPr id="461" name="楕円 460">
          <a:extLst>
            <a:ext uri="{FF2B5EF4-FFF2-40B4-BE49-F238E27FC236}">
              <a16:creationId xmlns:a16="http://schemas.microsoft.com/office/drawing/2014/main" id="{00000000-0008-0000-0400-0000CD010000}"/>
            </a:ext>
          </a:extLst>
        </xdr:cNvPr>
        <xdr:cNvSpPr/>
      </xdr:nvSpPr>
      <xdr:spPr>
        <a:xfrm>
          <a:off x="14732000" y="129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30134</xdr:rowOff>
    </xdr:from>
    <xdr:ext cx="762000" cy="259045"/>
    <xdr:sp macro="" textlink="">
      <xdr:nvSpPr>
        <xdr:cNvPr id="462" name="テキスト ボックス 461">
          <a:extLst>
            <a:ext uri="{FF2B5EF4-FFF2-40B4-BE49-F238E27FC236}">
              <a16:creationId xmlns:a16="http://schemas.microsoft.com/office/drawing/2014/main" id="{00000000-0008-0000-0400-0000CE010000}"/>
            </a:ext>
          </a:extLst>
        </xdr:cNvPr>
        <xdr:cNvSpPr txBox="1"/>
      </xdr:nvSpPr>
      <xdr:spPr>
        <a:xfrm>
          <a:off x="14401800" y="1271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71</xdr:row>
      <xdr:rowOff>166007</xdr:rowOff>
    </xdr:from>
    <xdr:to>
      <xdr:col>69</xdr:col>
      <xdr:colOff>142875</xdr:colOff>
      <xdr:row>72</xdr:row>
      <xdr:rowOff>96157</xdr:rowOff>
    </xdr:to>
    <xdr:sp macro="" textlink="">
      <xdr:nvSpPr>
        <xdr:cNvPr id="463" name="楕円 462">
          <a:extLst>
            <a:ext uri="{FF2B5EF4-FFF2-40B4-BE49-F238E27FC236}">
              <a16:creationId xmlns:a16="http://schemas.microsoft.com/office/drawing/2014/main" id="{00000000-0008-0000-0400-0000CF010000}"/>
            </a:ext>
          </a:extLst>
        </xdr:cNvPr>
        <xdr:cNvSpPr/>
      </xdr:nvSpPr>
      <xdr:spPr>
        <a:xfrm>
          <a:off x="13843000" y="1233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70</xdr:row>
      <xdr:rowOff>106334</xdr:rowOff>
    </xdr:from>
    <xdr:ext cx="762000" cy="259045"/>
    <xdr:sp macro="" textlink="">
      <xdr:nvSpPr>
        <xdr:cNvPr id="464" name="テキスト ボックス 463">
          <a:extLst>
            <a:ext uri="{FF2B5EF4-FFF2-40B4-BE49-F238E27FC236}">
              <a16:creationId xmlns:a16="http://schemas.microsoft.com/office/drawing/2014/main" id="{00000000-0008-0000-0400-0000D0010000}"/>
            </a:ext>
          </a:extLst>
        </xdr:cNvPr>
        <xdr:cNvSpPr txBox="1"/>
      </xdr:nvSpPr>
      <xdr:spPr>
        <a:xfrm>
          <a:off x="13512800" y="1210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89807</xdr:rowOff>
    </xdr:from>
    <xdr:to>
      <xdr:col>65</xdr:col>
      <xdr:colOff>53975</xdr:colOff>
      <xdr:row>76</xdr:row>
      <xdr:rowOff>19957</xdr:rowOff>
    </xdr:to>
    <xdr:sp macro="" textlink="">
      <xdr:nvSpPr>
        <xdr:cNvPr id="465" name="楕円 464">
          <a:extLst>
            <a:ext uri="{FF2B5EF4-FFF2-40B4-BE49-F238E27FC236}">
              <a16:creationId xmlns:a16="http://schemas.microsoft.com/office/drawing/2014/main" id="{00000000-0008-0000-0400-0000D1010000}"/>
            </a:ext>
          </a:extLst>
        </xdr:cNvPr>
        <xdr:cNvSpPr/>
      </xdr:nvSpPr>
      <xdr:spPr>
        <a:xfrm>
          <a:off x="12954000" y="12948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30134</xdr:rowOff>
    </xdr:from>
    <xdr:ext cx="762000" cy="259045"/>
    <xdr:sp macro="" textlink="">
      <xdr:nvSpPr>
        <xdr:cNvPr id="466" name="テキスト ボックス 465">
          <a:extLst>
            <a:ext uri="{FF2B5EF4-FFF2-40B4-BE49-F238E27FC236}">
              <a16:creationId xmlns:a16="http://schemas.microsoft.com/office/drawing/2014/main" id="{00000000-0008-0000-0400-0000D2010000}"/>
            </a:ext>
          </a:extLst>
        </xdr:cNvPr>
        <xdr:cNvSpPr txBox="1"/>
      </xdr:nvSpPr>
      <xdr:spPr>
        <a:xfrm>
          <a:off x="12623800" y="1271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茨城県坂東市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65844</xdr:rowOff>
    </xdr:from>
    <xdr:to>
      <xdr:col>29</xdr:col>
      <xdr:colOff>127000</xdr:colOff>
      <xdr:row>20</xdr:row>
      <xdr:rowOff>133477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70869"/>
          <a:ext cx="0" cy="14392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105554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8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133477</xdr:rowOff>
    </xdr:from>
    <xdr:to>
      <xdr:col>30</xdr:col>
      <xdr:colOff>25400</xdr:colOff>
      <xdr:row>20</xdr:row>
      <xdr:rowOff>133477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61010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152221</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914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65844</xdr:rowOff>
    </xdr:from>
    <xdr:to>
      <xdr:col>30</xdr:col>
      <xdr:colOff>25400</xdr:colOff>
      <xdr:row>12</xdr:row>
      <xdr:rowOff>65844</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708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150328</xdr:rowOff>
    </xdr:from>
    <xdr:to>
      <xdr:col>29</xdr:col>
      <xdr:colOff>127000</xdr:colOff>
      <xdr:row>17</xdr:row>
      <xdr:rowOff>70971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41153"/>
          <a:ext cx="647700" cy="920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12</xdr:row>
      <xdr:rowOff>166510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2715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149983</xdr:rowOff>
    </xdr:from>
    <xdr:to>
      <xdr:col>29</xdr:col>
      <xdr:colOff>177800</xdr:colOff>
      <xdr:row>14</xdr:row>
      <xdr:rowOff>80133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426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70971</xdr:rowOff>
    </xdr:from>
    <xdr:to>
      <xdr:col>26</xdr:col>
      <xdr:colOff>50800</xdr:colOff>
      <xdr:row>17</xdr:row>
      <xdr:rowOff>107939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033246"/>
          <a:ext cx="698500" cy="369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36696</xdr:rowOff>
    </xdr:from>
    <xdr:to>
      <xdr:col>26</xdr:col>
      <xdr:colOff>101600</xdr:colOff>
      <xdr:row>15</xdr:row>
      <xdr:rowOff>138296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26560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148473</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42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107939</xdr:rowOff>
    </xdr:from>
    <xdr:to>
      <xdr:col>22</xdr:col>
      <xdr:colOff>114300</xdr:colOff>
      <xdr:row>17</xdr:row>
      <xdr:rowOff>139910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70214"/>
          <a:ext cx="698500" cy="31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103872</xdr:rowOff>
    </xdr:from>
    <xdr:to>
      <xdr:col>22</xdr:col>
      <xdr:colOff>165100</xdr:colOff>
      <xdr:row>17</xdr:row>
      <xdr:rowOff>34022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28946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44199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663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139910</xdr:rowOff>
    </xdr:from>
    <xdr:to>
      <xdr:col>18</xdr:col>
      <xdr:colOff>177800</xdr:colOff>
      <xdr:row>18</xdr:row>
      <xdr:rowOff>8400</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02185"/>
          <a:ext cx="698500" cy="399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133328</xdr:rowOff>
    </xdr:from>
    <xdr:to>
      <xdr:col>19</xdr:col>
      <xdr:colOff>38100</xdr:colOff>
      <xdr:row>17</xdr:row>
      <xdr:rowOff>63478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2924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73655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69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45481</xdr:rowOff>
    </xdr:from>
    <xdr:to>
      <xdr:col>15</xdr:col>
      <xdr:colOff>101600</xdr:colOff>
      <xdr:row>17</xdr:row>
      <xdr:rowOff>147081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07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157258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776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99528</xdr:rowOff>
    </xdr:from>
    <xdr:to>
      <xdr:col>29</xdr:col>
      <xdr:colOff>177800</xdr:colOff>
      <xdr:row>17</xdr:row>
      <xdr:rowOff>29678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8903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71605</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862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20171</xdr:rowOff>
    </xdr:from>
    <xdr:to>
      <xdr:col>26</xdr:col>
      <xdr:colOff>101600</xdr:colOff>
      <xdr:row>17</xdr:row>
      <xdr:rowOff>121771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824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106548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06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57139</xdr:rowOff>
    </xdr:from>
    <xdr:to>
      <xdr:col>22</xdr:col>
      <xdr:colOff>165100</xdr:colOff>
      <xdr:row>17</xdr:row>
      <xdr:rowOff>158739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19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143516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105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89110</xdr:rowOff>
    </xdr:from>
    <xdr:to>
      <xdr:col>19</xdr:col>
      <xdr:colOff>38100</xdr:colOff>
      <xdr:row>18</xdr:row>
      <xdr:rowOff>19260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51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4037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1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129050</xdr:rowOff>
    </xdr:from>
    <xdr:to>
      <xdr:col>15</xdr:col>
      <xdr:colOff>101600</xdr:colOff>
      <xdr:row>18</xdr:row>
      <xdr:rowOff>59200</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91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43977</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177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39</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79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a:extLst>
            <a:ext uri="{FF2B5EF4-FFF2-40B4-BE49-F238E27FC236}">
              <a16:creationId xmlns:a16="http://schemas.microsoft.com/office/drawing/2014/main" id="{00000000-0008-0000-0500-00006D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68631</xdr:rowOff>
    </xdr:from>
    <xdr:to>
      <xdr:col>29</xdr:col>
      <xdr:colOff>127000</xdr:colOff>
      <xdr:row>37</xdr:row>
      <xdr:rowOff>331368</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651500" y="5993181"/>
          <a:ext cx="0" cy="146288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303445</xdr:rowOff>
    </xdr:from>
    <xdr:ext cx="762000" cy="259045"/>
    <xdr:sp macro="" textlink="">
      <xdr:nvSpPr>
        <xdr:cNvPr id="111" name="人口1人当たり決算額の推移最小値テキスト445">
          <a:extLst>
            <a:ext uri="{FF2B5EF4-FFF2-40B4-BE49-F238E27FC236}">
              <a16:creationId xmlns:a16="http://schemas.microsoft.com/office/drawing/2014/main" id="{00000000-0008-0000-0500-00006F000000}"/>
            </a:ext>
          </a:extLst>
        </xdr:cNvPr>
        <xdr:cNvSpPr txBox="1"/>
      </xdr:nvSpPr>
      <xdr:spPr>
        <a:xfrm>
          <a:off x="5740400" y="7428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331368</xdr:rowOff>
    </xdr:from>
    <xdr:to>
      <xdr:col>30</xdr:col>
      <xdr:colOff>25400</xdr:colOff>
      <xdr:row>37</xdr:row>
      <xdr:rowOff>331368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74560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326458</xdr:rowOff>
    </xdr:from>
    <xdr:ext cx="762000" cy="259045"/>
    <xdr:sp macro="" textlink="">
      <xdr:nvSpPr>
        <xdr:cNvPr id="113" name="人口1人当たり決算額の推移最大値テキスト445">
          <a:extLst>
            <a:ext uri="{FF2B5EF4-FFF2-40B4-BE49-F238E27FC236}">
              <a16:creationId xmlns:a16="http://schemas.microsoft.com/office/drawing/2014/main" id="{00000000-0008-0000-0500-000071000000}"/>
            </a:ext>
          </a:extLst>
        </xdr:cNvPr>
        <xdr:cNvSpPr txBox="1"/>
      </xdr:nvSpPr>
      <xdr:spPr>
        <a:xfrm>
          <a:off x="5740400" y="573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68631</xdr:rowOff>
    </xdr:from>
    <xdr:to>
      <xdr:col>30</xdr:col>
      <xdr:colOff>25400</xdr:colOff>
      <xdr:row>33</xdr:row>
      <xdr:rowOff>68631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59931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98654</xdr:rowOff>
    </xdr:from>
    <xdr:to>
      <xdr:col>29</xdr:col>
      <xdr:colOff>127000</xdr:colOff>
      <xdr:row>35</xdr:row>
      <xdr:rowOff>196571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5003800" y="6709004"/>
          <a:ext cx="647700" cy="97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33</xdr:row>
      <xdr:rowOff>224172</xdr:rowOff>
    </xdr:from>
    <xdr:ext cx="762000" cy="259045"/>
    <xdr:sp macro="" textlink="">
      <xdr:nvSpPr>
        <xdr:cNvPr id="116" name="人口1人当たり決算額の推移平均値テキスト445">
          <a:extLst>
            <a:ext uri="{FF2B5EF4-FFF2-40B4-BE49-F238E27FC236}">
              <a16:creationId xmlns:a16="http://schemas.microsoft.com/office/drawing/2014/main" id="{00000000-0008-0000-0500-000074000000}"/>
            </a:ext>
          </a:extLst>
        </xdr:cNvPr>
        <xdr:cNvSpPr txBox="1"/>
      </xdr:nvSpPr>
      <xdr:spPr>
        <a:xfrm>
          <a:off x="5740400" y="61487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36195</xdr:rowOff>
    </xdr:from>
    <xdr:to>
      <xdr:col>29</xdr:col>
      <xdr:colOff>177800</xdr:colOff>
      <xdr:row>34</xdr:row>
      <xdr:rowOff>137795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5600700" y="6303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71984</xdr:rowOff>
    </xdr:from>
    <xdr:to>
      <xdr:col>26</xdr:col>
      <xdr:colOff>50800</xdr:colOff>
      <xdr:row>35</xdr:row>
      <xdr:rowOff>98654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4305300" y="6682334"/>
          <a:ext cx="698500" cy="26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33</xdr:row>
      <xdr:rowOff>325831</xdr:rowOff>
    </xdr:from>
    <xdr:to>
      <xdr:col>26</xdr:col>
      <xdr:colOff>101600</xdr:colOff>
      <xdr:row>34</xdr:row>
      <xdr:rowOff>84531</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4953000" y="6250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94708</xdr:rowOff>
    </xdr:from>
    <xdr:ext cx="7366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4622800" y="60192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55753</xdr:rowOff>
    </xdr:from>
    <xdr:to>
      <xdr:col>22</xdr:col>
      <xdr:colOff>114300</xdr:colOff>
      <xdr:row>35</xdr:row>
      <xdr:rowOff>71984</xdr:rowOff>
    </xdr:to>
    <xdr:cxnSp macro="">
      <xdr:nvCxnSpPr>
        <xdr:cNvPr id="121" name="直線コネクタ 120">
          <a:extLst>
            <a:ext uri="{FF2B5EF4-FFF2-40B4-BE49-F238E27FC236}">
              <a16:creationId xmlns:a16="http://schemas.microsoft.com/office/drawing/2014/main" id="{00000000-0008-0000-0500-000079000000}"/>
            </a:ext>
          </a:extLst>
        </xdr:cNvPr>
        <xdr:cNvCxnSpPr/>
      </xdr:nvCxnSpPr>
      <xdr:spPr bwMode="auto">
        <a:xfrm>
          <a:off x="3606800" y="6666103"/>
          <a:ext cx="698500" cy="16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34</xdr:row>
      <xdr:rowOff>249707</xdr:rowOff>
    </xdr:from>
    <xdr:to>
      <xdr:col>22</xdr:col>
      <xdr:colOff>165100</xdr:colOff>
      <xdr:row>35</xdr:row>
      <xdr:rowOff>8407</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4254500" y="65171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18584</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3924300" y="628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55753</xdr:rowOff>
    </xdr:from>
    <xdr:to>
      <xdr:col>18</xdr:col>
      <xdr:colOff>177800</xdr:colOff>
      <xdr:row>36</xdr:row>
      <xdr:rowOff>21158</xdr:rowOff>
    </xdr:to>
    <xdr:cxnSp macro="">
      <xdr:nvCxnSpPr>
        <xdr:cNvPr id="124" name="直線コネクタ 123">
          <a:extLst>
            <a:ext uri="{FF2B5EF4-FFF2-40B4-BE49-F238E27FC236}">
              <a16:creationId xmlns:a16="http://schemas.microsoft.com/office/drawing/2014/main" id="{00000000-0008-0000-0500-00007C000000}"/>
            </a:ext>
          </a:extLst>
        </xdr:cNvPr>
        <xdr:cNvCxnSpPr/>
      </xdr:nvCxnSpPr>
      <xdr:spPr bwMode="auto">
        <a:xfrm flipV="1">
          <a:off x="2908300" y="6666103"/>
          <a:ext cx="698500" cy="308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33147</xdr:rowOff>
    </xdr:from>
    <xdr:to>
      <xdr:col>19</xdr:col>
      <xdr:colOff>38100</xdr:colOff>
      <xdr:row>35</xdr:row>
      <xdr:rowOff>134747</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3556000" y="664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119524</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225800" y="672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135865</xdr:rowOff>
    </xdr:from>
    <xdr:to>
      <xdr:col>15</xdr:col>
      <xdr:colOff>101600</xdr:colOff>
      <xdr:row>35</xdr:row>
      <xdr:rowOff>237465</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2857500" y="6746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247642</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527300" y="651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145771</xdr:rowOff>
    </xdr:from>
    <xdr:to>
      <xdr:col>29</xdr:col>
      <xdr:colOff>177800</xdr:colOff>
      <xdr:row>35</xdr:row>
      <xdr:rowOff>247371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5600700" y="67561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117848</xdr:rowOff>
    </xdr:from>
    <xdr:ext cx="762000" cy="259045"/>
    <xdr:sp macro="" textlink="">
      <xdr:nvSpPr>
        <xdr:cNvPr id="135" name="人口1人当たり決算額の推移該当値テキスト445">
          <a:extLst>
            <a:ext uri="{FF2B5EF4-FFF2-40B4-BE49-F238E27FC236}">
              <a16:creationId xmlns:a16="http://schemas.microsoft.com/office/drawing/2014/main" id="{00000000-0008-0000-0500-000087000000}"/>
            </a:ext>
          </a:extLst>
        </xdr:cNvPr>
        <xdr:cNvSpPr txBox="1"/>
      </xdr:nvSpPr>
      <xdr:spPr>
        <a:xfrm>
          <a:off x="5740400" y="672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47854</xdr:rowOff>
    </xdr:from>
    <xdr:to>
      <xdr:col>26</xdr:col>
      <xdr:colOff>101600</xdr:colOff>
      <xdr:row>35</xdr:row>
      <xdr:rowOff>149454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953000" y="6658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134231</xdr:rowOff>
    </xdr:from>
    <xdr:ext cx="7366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4622800" y="6744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21184</xdr:rowOff>
    </xdr:from>
    <xdr:to>
      <xdr:col>22</xdr:col>
      <xdr:colOff>165100</xdr:colOff>
      <xdr:row>35</xdr:row>
      <xdr:rowOff>122784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254500" y="663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107561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924300" y="671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4953</xdr:rowOff>
    </xdr:from>
    <xdr:to>
      <xdr:col>19</xdr:col>
      <xdr:colOff>38100</xdr:colOff>
      <xdr:row>35</xdr:row>
      <xdr:rowOff>106553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3556000" y="6615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116730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225800" y="6384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313258</xdr:rowOff>
    </xdr:from>
    <xdr:to>
      <xdr:col>15</xdr:col>
      <xdr:colOff>101600</xdr:colOff>
      <xdr:row>36</xdr:row>
      <xdr:rowOff>71958</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2857500" y="69236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56735</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2527300" y="700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茨城県坂東市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52,143
47,620
123.03
24,995,834
23,286,294
1,268,848
14,122,353
24,654,525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51072</xdr:rowOff>
    </xdr:from>
    <xdr:to>
      <xdr:col>24</xdr:col>
      <xdr:colOff>62865</xdr:colOff>
      <xdr:row>38</xdr:row>
      <xdr:rowOff>115171</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66022"/>
          <a:ext cx="1270" cy="12642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118998</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3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115171</xdr:rowOff>
    </xdr:from>
    <xdr:to>
      <xdr:col>24</xdr:col>
      <xdr:colOff>152400</xdr:colOff>
      <xdr:row>38</xdr:row>
      <xdr:rowOff>115171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3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169199</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14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51072</xdr:rowOff>
    </xdr:from>
    <xdr:to>
      <xdr:col>24</xdr:col>
      <xdr:colOff>152400</xdr:colOff>
      <xdr:row>31</xdr:row>
      <xdr:rowOff>51072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6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107239</xdr:rowOff>
    </xdr:from>
    <xdr:to>
      <xdr:col>24</xdr:col>
      <xdr:colOff>63500</xdr:colOff>
      <xdr:row>37</xdr:row>
      <xdr:rowOff>7021</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79439"/>
          <a:ext cx="838200" cy="71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120807</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6072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97930</xdr:rowOff>
    </xdr:from>
    <xdr:to>
      <xdr:col>24</xdr:col>
      <xdr:colOff>114300</xdr:colOff>
      <xdr:row>34</xdr:row>
      <xdr:rowOff>28080</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75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7021</xdr:rowOff>
    </xdr:from>
    <xdr:to>
      <xdr:col>19</xdr:col>
      <xdr:colOff>177800</xdr:colOff>
      <xdr:row>37</xdr:row>
      <xdr:rowOff>27298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350671"/>
          <a:ext cx="889000" cy="2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89517</xdr:rowOff>
    </xdr:from>
    <xdr:to>
      <xdr:col>20</xdr:col>
      <xdr:colOff>38100</xdr:colOff>
      <xdr:row>35</xdr:row>
      <xdr:rowOff>19667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591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36194</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69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27298</xdr:rowOff>
    </xdr:from>
    <xdr:to>
      <xdr:col>15</xdr:col>
      <xdr:colOff>50800</xdr:colOff>
      <xdr:row>37</xdr:row>
      <xdr:rowOff>86253</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70948"/>
          <a:ext cx="889000" cy="5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57124</xdr:rowOff>
    </xdr:from>
    <xdr:to>
      <xdr:col>15</xdr:col>
      <xdr:colOff>101600</xdr:colOff>
      <xdr:row>35</xdr:row>
      <xdr:rowOff>158724</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57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3801</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33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86253</xdr:rowOff>
    </xdr:from>
    <xdr:to>
      <xdr:col>10</xdr:col>
      <xdr:colOff>114300</xdr:colOff>
      <xdr:row>37</xdr:row>
      <xdr:rowOff>90597</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429903"/>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50381</xdr:rowOff>
    </xdr:from>
    <xdr:to>
      <xdr:col>10</xdr:col>
      <xdr:colOff>165100</xdr:colOff>
      <xdr:row>35</xdr:row>
      <xdr:rowOff>151981</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05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168508</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26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87163</xdr:rowOff>
    </xdr:from>
    <xdr:to>
      <xdr:col>6</xdr:col>
      <xdr:colOff>38100</xdr:colOff>
      <xdr:row>37</xdr:row>
      <xdr:rowOff>17313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33840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03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56439</xdr:rowOff>
    </xdr:from>
    <xdr:to>
      <xdr:col>24</xdr:col>
      <xdr:colOff>114300</xdr:colOff>
      <xdr:row>36</xdr:row>
      <xdr:rowOff>158039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2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34866</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07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127671</xdr:rowOff>
    </xdr:from>
    <xdr:to>
      <xdr:col>20</xdr:col>
      <xdr:colOff>38100</xdr:colOff>
      <xdr:row>37</xdr:row>
      <xdr:rowOff>57821</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9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48948</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9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147948</xdr:rowOff>
    </xdr:from>
    <xdr:to>
      <xdr:col>15</xdr:col>
      <xdr:colOff>101600</xdr:colOff>
      <xdr:row>37</xdr:row>
      <xdr:rowOff>78098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2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69225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1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35453</xdr:rowOff>
    </xdr:from>
    <xdr:to>
      <xdr:col>10</xdr:col>
      <xdr:colOff>165100</xdr:colOff>
      <xdr:row>37</xdr:row>
      <xdr:rowOff>137053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379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128181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47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39797</xdr:rowOff>
    </xdr:from>
    <xdr:to>
      <xdr:col>6</xdr:col>
      <xdr:colOff>38100</xdr:colOff>
      <xdr:row>37</xdr:row>
      <xdr:rowOff>141397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383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132524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47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162427</xdr:rowOff>
    </xdr:from>
    <xdr:to>
      <xdr:col>24</xdr:col>
      <xdr:colOff>62865</xdr:colOff>
      <xdr:row>57</xdr:row>
      <xdr:rowOff>68700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34927"/>
          <a:ext cx="127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72527</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845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68700</xdr:rowOff>
    </xdr:from>
    <xdr:to>
      <xdr:col>24</xdr:col>
      <xdr:colOff>152400</xdr:colOff>
      <xdr:row>57</xdr:row>
      <xdr:rowOff>68700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841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109104</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10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162427</xdr:rowOff>
    </xdr:from>
    <xdr:to>
      <xdr:col>24</xdr:col>
      <xdr:colOff>152400</xdr:colOff>
      <xdr:row>50</xdr:row>
      <xdr:rowOff>162427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34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68700</xdr:rowOff>
    </xdr:from>
    <xdr:to>
      <xdr:col>24</xdr:col>
      <xdr:colOff>63500</xdr:colOff>
      <xdr:row>57</xdr:row>
      <xdr:rowOff>167627</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41350"/>
          <a:ext cx="838200" cy="98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76382</xdr:rowOff>
    </xdr:from>
    <xdr:ext cx="534377"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8991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53505</xdr:rowOff>
    </xdr:from>
    <xdr:to>
      <xdr:col>24</xdr:col>
      <xdr:colOff>114300</xdr:colOff>
      <xdr:row>53</xdr:row>
      <xdr:rowOff>155105</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14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135224</xdr:rowOff>
    </xdr:from>
    <xdr:to>
      <xdr:col>19</xdr:col>
      <xdr:colOff>177800</xdr:colOff>
      <xdr:row>57</xdr:row>
      <xdr:rowOff>167627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36424"/>
          <a:ext cx="889000" cy="20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53</xdr:row>
      <xdr:rowOff>125152</xdr:rowOff>
    </xdr:from>
    <xdr:to>
      <xdr:col>20</xdr:col>
      <xdr:colOff>38100</xdr:colOff>
      <xdr:row>54</xdr:row>
      <xdr:rowOff>55302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212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71829</xdr:rowOff>
    </xdr:from>
    <xdr:ext cx="534377"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530111" y="8987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135224</xdr:rowOff>
    </xdr:from>
    <xdr:to>
      <xdr:col>15</xdr:col>
      <xdr:colOff>50800</xdr:colOff>
      <xdr:row>57</xdr:row>
      <xdr:rowOff>121469</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36424"/>
          <a:ext cx="889000" cy="157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27730</xdr:rowOff>
    </xdr:from>
    <xdr:to>
      <xdr:col>15</xdr:col>
      <xdr:colOff>101600</xdr:colOff>
      <xdr:row>54</xdr:row>
      <xdr:rowOff>129330</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28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145857</xdr:rowOff>
    </xdr:from>
    <xdr:ext cx="534377"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41111" y="906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97561</xdr:rowOff>
    </xdr:from>
    <xdr:to>
      <xdr:col>10</xdr:col>
      <xdr:colOff>114300</xdr:colOff>
      <xdr:row>57</xdr:row>
      <xdr:rowOff>121469</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698761"/>
          <a:ext cx="889000" cy="19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67449</xdr:rowOff>
    </xdr:from>
    <xdr:to>
      <xdr:col>10</xdr:col>
      <xdr:colOff>165100</xdr:colOff>
      <xdr:row>54</xdr:row>
      <xdr:rowOff>169049</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32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14126</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10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10261</xdr:rowOff>
    </xdr:from>
    <xdr:to>
      <xdr:col>6</xdr:col>
      <xdr:colOff>38100</xdr:colOff>
      <xdr:row>54</xdr:row>
      <xdr:rowOff>111861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268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52</xdr:row>
      <xdr:rowOff>128388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043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17900</xdr:rowOff>
    </xdr:from>
    <xdr:to>
      <xdr:col>24</xdr:col>
      <xdr:colOff>114300</xdr:colOff>
      <xdr:row>57</xdr:row>
      <xdr:rowOff>119500</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104277</xdr:rowOff>
    </xdr:from>
    <xdr:ext cx="534377"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705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116827</xdr:rowOff>
    </xdr:from>
    <xdr:to>
      <xdr:col>20</xdr:col>
      <xdr:colOff>38100</xdr:colOff>
      <xdr:row>58</xdr:row>
      <xdr:rowOff>46977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89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38104</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530111" y="998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84424</xdr:rowOff>
    </xdr:from>
    <xdr:to>
      <xdr:col>15</xdr:col>
      <xdr:colOff>101600</xdr:colOff>
      <xdr:row>57</xdr:row>
      <xdr:rowOff>14574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85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5701</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41111" y="977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70669</xdr:rowOff>
    </xdr:from>
    <xdr:to>
      <xdr:col>10</xdr:col>
      <xdr:colOff>165100</xdr:colOff>
      <xdr:row>58</xdr:row>
      <xdr:rowOff>819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43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163396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52111" y="9936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46761</xdr:rowOff>
    </xdr:from>
    <xdr:to>
      <xdr:col>6</xdr:col>
      <xdr:colOff>38100</xdr:colOff>
      <xdr:row>56</xdr:row>
      <xdr:rowOff>148361</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64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139488</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63111" y="97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51613</xdr:rowOff>
    </xdr:from>
    <xdr:to>
      <xdr:col>24</xdr:col>
      <xdr:colOff>62865</xdr:colOff>
      <xdr:row>78</xdr:row>
      <xdr:rowOff>26085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224563"/>
          <a:ext cx="1270" cy="1174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29912</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26085</xdr:rowOff>
    </xdr:from>
    <xdr:to>
      <xdr:col>24</xdr:col>
      <xdr:colOff>152400</xdr:colOff>
      <xdr:row>78</xdr:row>
      <xdr:rowOff>26085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39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169740</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199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51613</xdr:rowOff>
    </xdr:from>
    <xdr:to>
      <xdr:col>24</xdr:col>
      <xdr:colOff>152400</xdr:colOff>
      <xdr:row>71</xdr:row>
      <xdr:rowOff>51613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224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13133</xdr:rowOff>
    </xdr:from>
    <xdr:to>
      <xdr:col>24</xdr:col>
      <xdr:colOff>63500</xdr:colOff>
      <xdr:row>78</xdr:row>
      <xdr:rowOff>20447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386233"/>
          <a:ext cx="838200" cy="7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120235</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29789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97358</xdr:rowOff>
    </xdr:from>
    <xdr:to>
      <xdr:col>24</xdr:col>
      <xdr:colOff>114300</xdr:colOff>
      <xdr:row>77</xdr:row>
      <xdr:rowOff>27508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12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20447</xdr:rowOff>
    </xdr:from>
    <xdr:to>
      <xdr:col>19</xdr:col>
      <xdr:colOff>177800</xdr:colOff>
      <xdr:row>78</xdr:row>
      <xdr:rowOff>85065</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393547"/>
          <a:ext cx="889000" cy="64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118238</xdr:rowOff>
    </xdr:from>
    <xdr:to>
      <xdr:col>20</xdr:col>
      <xdr:colOff>38100</xdr:colOff>
      <xdr:row>77</xdr:row>
      <xdr:rowOff>48388</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14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64914</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292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67387</xdr:rowOff>
    </xdr:from>
    <xdr:to>
      <xdr:col>15</xdr:col>
      <xdr:colOff>50800</xdr:colOff>
      <xdr:row>78</xdr:row>
      <xdr:rowOff>85065</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019300" y="13440487"/>
          <a:ext cx="889000" cy="17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74194</xdr:rowOff>
    </xdr:from>
    <xdr:to>
      <xdr:col>15</xdr:col>
      <xdr:colOff>101600</xdr:colOff>
      <xdr:row>77</xdr:row>
      <xdr:rowOff>4344</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20870</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2879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45441</xdr:rowOff>
    </xdr:from>
    <xdr:to>
      <xdr:col>10</xdr:col>
      <xdr:colOff>114300</xdr:colOff>
      <xdr:row>78</xdr:row>
      <xdr:rowOff>67387</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18541"/>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143841</xdr:rowOff>
    </xdr:from>
    <xdr:to>
      <xdr:col>10</xdr:col>
      <xdr:colOff>165100</xdr:colOff>
      <xdr:row>77</xdr:row>
      <xdr:rowOff>73991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17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90517</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294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132792</xdr:rowOff>
    </xdr:from>
    <xdr:to>
      <xdr:col>6</xdr:col>
      <xdr:colOff>38100</xdr:colOff>
      <xdr:row>77</xdr:row>
      <xdr:rowOff>62942</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16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79468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2938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133783</xdr:rowOff>
    </xdr:from>
    <xdr:to>
      <xdr:col>24</xdr:col>
      <xdr:colOff>114300</xdr:colOff>
      <xdr:row>78</xdr:row>
      <xdr:rowOff>63933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3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48710</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50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141097</xdr:rowOff>
    </xdr:from>
    <xdr:to>
      <xdr:col>20</xdr:col>
      <xdr:colOff>38100</xdr:colOff>
      <xdr:row>78</xdr:row>
      <xdr:rowOff>71247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4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62374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35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34265</xdr:rowOff>
    </xdr:from>
    <xdr:to>
      <xdr:col>15</xdr:col>
      <xdr:colOff>101600</xdr:colOff>
      <xdr:row>78</xdr:row>
      <xdr:rowOff>135865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07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126992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0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16587</xdr:rowOff>
    </xdr:from>
    <xdr:to>
      <xdr:col>10</xdr:col>
      <xdr:colOff>165100</xdr:colOff>
      <xdr:row>78</xdr:row>
      <xdr:rowOff>118187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8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109314</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82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166091</xdr:rowOff>
    </xdr:from>
    <xdr:to>
      <xdr:col>6</xdr:col>
      <xdr:colOff>38100</xdr:colOff>
      <xdr:row>78</xdr:row>
      <xdr:rowOff>96241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6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87368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6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65976</xdr:rowOff>
    </xdr:from>
    <xdr:to>
      <xdr:col>24</xdr:col>
      <xdr:colOff>62865</xdr:colOff>
      <xdr:row>99</xdr:row>
      <xdr:rowOff>9055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667926"/>
          <a:ext cx="1270" cy="13146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12882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986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9055</xdr:rowOff>
    </xdr:from>
    <xdr:to>
      <xdr:col>24</xdr:col>
      <xdr:colOff>152400</xdr:colOff>
      <xdr:row>99</xdr:row>
      <xdr:rowOff>9055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98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12653</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443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65976</xdr:rowOff>
    </xdr:from>
    <xdr:to>
      <xdr:col>24</xdr:col>
      <xdr:colOff>152400</xdr:colOff>
      <xdr:row>91</xdr:row>
      <xdr:rowOff>65976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667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105181</xdr:rowOff>
    </xdr:from>
    <xdr:to>
      <xdr:col>24</xdr:col>
      <xdr:colOff>63500</xdr:colOff>
      <xdr:row>95</xdr:row>
      <xdr:rowOff>147586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21481"/>
          <a:ext cx="838200" cy="21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6667</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59515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155240</xdr:rowOff>
    </xdr:from>
    <xdr:to>
      <xdr:col>24</xdr:col>
      <xdr:colOff>114300</xdr:colOff>
      <xdr:row>94</xdr:row>
      <xdr:rowOff>85390</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10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147586</xdr:rowOff>
    </xdr:from>
    <xdr:to>
      <xdr:col>19</xdr:col>
      <xdr:colOff>177800</xdr:colOff>
      <xdr:row>96</xdr:row>
      <xdr:rowOff>92242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908300" y="16435336"/>
          <a:ext cx="889000" cy="116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167722</xdr:rowOff>
    </xdr:from>
    <xdr:to>
      <xdr:col>20</xdr:col>
      <xdr:colOff>38100</xdr:colOff>
      <xdr:row>95</xdr:row>
      <xdr:rowOff>97872</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284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114399</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059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129801</xdr:rowOff>
    </xdr:from>
    <xdr:to>
      <xdr:col>15</xdr:col>
      <xdr:colOff>50800</xdr:colOff>
      <xdr:row>96</xdr:row>
      <xdr:rowOff>92242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019300" y="16246101"/>
          <a:ext cx="889000" cy="30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77974</xdr:rowOff>
    </xdr:from>
    <xdr:to>
      <xdr:col>15</xdr:col>
      <xdr:colOff>101600</xdr:colOff>
      <xdr:row>97</xdr:row>
      <xdr:rowOff>8124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53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170701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41111" y="1662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129801</xdr:rowOff>
    </xdr:from>
    <xdr:to>
      <xdr:col>10</xdr:col>
      <xdr:colOff>114300</xdr:colOff>
      <xdr:row>97</xdr:row>
      <xdr:rowOff>161006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246101"/>
          <a:ext cx="889000" cy="54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103439</xdr:rowOff>
    </xdr:from>
    <xdr:to>
      <xdr:col>10</xdr:col>
      <xdr:colOff>165100</xdr:colOff>
      <xdr:row>95</xdr:row>
      <xdr:rowOff>33589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21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24716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312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117041</xdr:rowOff>
    </xdr:from>
    <xdr:to>
      <xdr:col>6</xdr:col>
      <xdr:colOff>38100</xdr:colOff>
      <xdr:row>98</xdr:row>
      <xdr:rowOff>47191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747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38318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63111" y="16840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54381</xdr:rowOff>
    </xdr:from>
    <xdr:to>
      <xdr:col>24</xdr:col>
      <xdr:colOff>114300</xdr:colOff>
      <xdr:row>94</xdr:row>
      <xdr:rowOff>155981</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17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32808</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14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96786</xdr:rowOff>
    </xdr:from>
    <xdr:to>
      <xdr:col>20</xdr:col>
      <xdr:colOff>38100</xdr:colOff>
      <xdr:row>96</xdr:row>
      <xdr:rowOff>26936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384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18063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477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41442</xdr:rowOff>
    </xdr:from>
    <xdr:to>
      <xdr:col>15</xdr:col>
      <xdr:colOff>101600</xdr:colOff>
      <xdr:row>96</xdr:row>
      <xdr:rowOff>143042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500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159569</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41111" y="16275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79001</xdr:rowOff>
    </xdr:from>
    <xdr:to>
      <xdr:col>10</xdr:col>
      <xdr:colOff>165100</xdr:colOff>
      <xdr:row>95</xdr:row>
      <xdr:rowOff>9151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19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25678</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597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110206</xdr:rowOff>
    </xdr:from>
    <xdr:to>
      <xdr:col>6</xdr:col>
      <xdr:colOff>38100</xdr:colOff>
      <xdr:row>98</xdr:row>
      <xdr:rowOff>40356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74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56883</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63111" y="16516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72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37</xdr:row>
      <xdr:rowOff>134366</xdr:rowOff>
    </xdr:from>
    <xdr:to>
      <xdr:col>54</xdr:col>
      <xdr:colOff>189865</xdr:colOff>
      <xdr:row>39</xdr:row>
      <xdr:rowOff>41504</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6478016"/>
          <a:ext cx="1270" cy="2500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45331</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31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41504</xdr:rowOff>
    </xdr:from>
    <xdr:to>
      <xdr:col>55</xdr:col>
      <xdr:colOff>88900</xdr:colOff>
      <xdr:row>39</xdr:row>
      <xdr:rowOff>41504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72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81043</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625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134366</xdr:rowOff>
    </xdr:from>
    <xdr:to>
      <xdr:col>55</xdr:col>
      <xdr:colOff>88900</xdr:colOff>
      <xdr:row>37</xdr:row>
      <xdr:rowOff>134366</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78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156845</xdr:rowOff>
    </xdr:from>
    <xdr:to>
      <xdr:col>55</xdr:col>
      <xdr:colOff>0</xdr:colOff>
      <xdr:row>39</xdr:row>
      <xdr:rowOff>53683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671945"/>
          <a:ext cx="838200" cy="6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62514</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40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39636</xdr:rowOff>
    </xdr:from>
    <xdr:to>
      <xdr:col>55</xdr:col>
      <xdr:colOff>50800</xdr:colOff>
      <xdr:row>38</xdr:row>
      <xdr:rowOff>141236</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5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23787</xdr:rowOff>
    </xdr:from>
    <xdr:to>
      <xdr:col>50</xdr:col>
      <xdr:colOff>114300</xdr:colOff>
      <xdr:row>39</xdr:row>
      <xdr:rowOff>53683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710337"/>
          <a:ext cx="889000" cy="29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52400</xdr:rowOff>
    </xdr:from>
    <xdr:to>
      <xdr:col>50</xdr:col>
      <xdr:colOff>165100</xdr:colOff>
      <xdr:row>38</xdr:row>
      <xdr:rowOff>154000</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56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170527</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34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23787</xdr:rowOff>
    </xdr:from>
    <xdr:to>
      <xdr:col>45</xdr:col>
      <xdr:colOff>177800</xdr:colOff>
      <xdr:row>39</xdr:row>
      <xdr:rowOff>64427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710337"/>
          <a:ext cx="889000" cy="4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17983</xdr:rowOff>
    </xdr:from>
    <xdr:to>
      <xdr:col>46</xdr:col>
      <xdr:colOff>38100</xdr:colOff>
      <xdr:row>38</xdr:row>
      <xdr:rowOff>119583</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53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136110</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30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145631</xdr:rowOff>
    </xdr:from>
    <xdr:to>
      <xdr:col>41</xdr:col>
      <xdr:colOff>50800</xdr:colOff>
      <xdr:row>39</xdr:row>
      <xdr:rowOff>64427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5460581"/>
          <a:ext cx="889000" cy="1290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58014</xdr:rowOff>
    </xdr:from>
    <xdr:to>
      <xdr:col>41</xdr:col>
      <xdr:colOff>101600</xdr:colOff>
      <xdr:row>38</xdr:row>
      <xdr:rowOff>159614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573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4691</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348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23584</xdr:rowOff>
    </xdr:from>
    <xdr:to>
      <xdr:col>36</xdr:col>
      <xdr:colOff>165100</xdr:colOff>
      <xdr:row>30</xdr:row>
      <xdr:rowOff>125184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516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141711</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494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106045</xdr:rowOff>
    </xdr:from>
    <xdr:to>
      <xdr:col>55</xdr:col>
      <xdr:colOff>50800</xdr:colOff>
      <xdr:row>39</xdr:row>
      <xdr:rowOff>36195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6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20972</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536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2883</xdr:rowOff>
    </xdr:from>
    <xdr:to>
      <xdr:col>50</xdr:col>
      <xdr:colOff>165100</xdr:colOff>
      <xdr:row>39</xdr:row>
      <xdr:rowOff>104483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68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95610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782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144437</xdr:rowOff>
    </xdr:from>
    <xdr:to>
      <xdr:col>46</xdr:col>
      <xdr:colOff>38100</xdr:colOff>
      <xdr:row>39</xdr:row>
      <xdr:rowOff>74587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6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65714</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75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13627</xdr:rowOff>
    </xdr:from>
    <xdr:to>
      <xdr:col>41</xdr:col>
      <xdr:colOff>101600</xdr:colOff>
      <xdr:row>39</xdr:row>
      <xdr:rowOff>115227</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70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106354</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7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94831</xdr:rowOff>
    </xdr:from>
    <xdr:to>
      <xdr:col>36</xdr:col>
      <xdr:colOff>165100</xdr:colOff>
      <xdr:row>32</xdr:row>
      <xdr:rowOff>24981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40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16108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502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34936</xdr:rowOff>
    </xdr:from>
    <xdr:to>
      <xdr:col>54</xdr:col>
      <xdr:colOff>189865</xdr:colOff>
      <xdr:row>58</xdr:row>
      <xdr:rowOff>2180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78886"/>
          <a:ext cx="1270" cy="1167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6007</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99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2180</xdr:rowOff>
    </xdr:from>
    <xdr:to>
      <xdr:col>55</xdr:col>
      <xdr:colOff>88900</xdr:colOff>
      <xdr:row>58</xdr:row>
      <xdr:rowOff>2180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994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153063</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5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34936</xdr:rowOff>
    </xdr:from>
    <xdr:to>
      <xdr:col>55</xdr:col>
      <xdr:colOff>88900</xdr:colOff>
      <xdr:row>51</xdr:row>
      <xdr:rowOff>34936</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78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101230</xdr:rowOff>
    </xdr:from>
    <xdr:to>
      <xdr:col>55</xdr:col>
      <xdr:colOff>0</xdr:colOff>
      <xdr:row>57</xdr:row>
      <xdr:rowOff>99352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639300" y="9702430"/>
          <a:ext cx="838200" cy="169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55015</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656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76588</xdr:rowOff>
    </xdr:from>
    <xdr:to>
      <xdr:col>55</xdr:col>
      <xdr:colOff>50800</xdr:colOff>
      <xdr:row>57</xdr:row>
      <xdr:rowOff>6738</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67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99352</xdr:rowOff>
    </xdr:from>
    <xdr:to>
      <xdr:col>50</xdr:col>
      <xdr:colOff>114300</xdr:colOff>
      <xdr:row>58</xdr:row>
      <xdr:rowOff>105018</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8750300" y="9872002"/>
          <a:ext cx="889000" cy="17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114912</xdr:rowOff>
    </xdr:from>
    <xdr:to>
      <xdr:col>50</xdr:col>
      <xdr:colOff>165100</xdr:colOff>
      <xdr:row>57</xdr:row>
      <xdr:rowOff>45062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716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61589</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491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105018</xdr:rowOff>
    </xdr:from>
    <xdr:to>
      <xdr:col>45</xdr:col>
      <xdr:colOff>177800</xdr:colOff>
      <xdr:row>58</xdr:row>
      <xdr:rowOff>149350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10049118"/>
          <a:ext cx="889000" cy="44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107792</xdr:rowOff>
    </xdr:from>
    <xdr:to>
      <xdr:col>46</xdr:col>
      <xdr:colOff>38100</xdr:colOff>
      <xdr:row>58</xdr:row>
      <xdr:rowOff>37942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8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54469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6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111305</xdr:rowOff>
    </xdr:from>
    <xdr:to>
      <xdr:col>41</xdr:col>
      <xdr:colOff>50800</xdr:colOff>
      <xdr:row>58</xdr:row>
      <xdr:rowOff>149350</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712505"/>
          <a:ext cx="889000" cy="380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51230</xdr:rowOff>
    </xdr:from>
    <xdr:to>
      <xdr:col>41</xdr:col>
      <xdr:colOff>101600</xdr:colOff>
      <xdr:row>57</xdr:row>
      <xdr:rowOff>152830</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8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169357</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59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137739</xdr:rowOff>
    </xdr:from>
    <xdr:to>
      <xdr:col>36</xdr:col>
      <xdr:colOff>165100</xdr:colOff>
      <xdr:row>55</xdr:row>
      <xdr:rowOff>67889</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396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84416</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17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50430</xdr:rowOff>
    </xdr:from>
    <xdr:to>
      <xdr:col>55</xdr:col>
      <xdr:colOff>50800</xdr:colOff>
      <xdr:row>56</xdr:row>
      <xdr:rowOff>152030</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65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73307</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50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48552</xdr:rowOff>
    </xdr:from>
    <xdr:to>
      <xdr:col>50</xdr:col>
      <xdr:colOff>165100</xdr:colOff>
      <xdr:row>57</xdr:row>
      <xdr:rowOff>150152</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821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141279</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91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54218</xdr:rowOff>
    </xdr:from>
    <xdr:to>
      <xdr:col>46</xdr:col>
      <xdr:colOff>38100</xdr:colOff>
      <xdr:row>58</xdr:row>
      <xdr:rowOff>155818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998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146945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1009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98550</xdr:rowOff>
    </xdr:from>
    <xdr:to>
      <xdr:col>41</xdr:col>
      <xdr:colOff>101600</xdr:colOff>
      <xdr:row>59</xdr:row>
      <xdr:rowOff>28700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1004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19827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10135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60505</xdr:rowOff>
    </xdr:from>
    <xdr:to>
      <xdr:col>36</xdr:col>
      <xdr:colOff>165100</xdr:colOff>
      <xdr:row>56</xdr:row>
      <xdr:rowOff>162105</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66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153232</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75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27572</xdr:rowOff>
    </xdr:from>
    <xdr:to>
      <xdr:col>54</xdr:col>
      <xdr:colOff>189865</xdr:colOff>
      <xdr:row>78</xdr:row>
      <xdr:rowOff>79510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29072"/>
          <a:ext cx="1270" cy="1423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83337</xdr:rowOff>
    </xdr:from>
    <xdr:ext cx="469744"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45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79510</xdr:rowOff>
    </xdr:from>
    <xdr:to>
      <xdr:col>55</xdr:col>
      <xdr:colOff>88900</xdr:colOff>
      <xdr:row>78</xdr:row>
      <xdr:rowOff>79510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452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145699</xdr:rowOff>
    </xdr:from>
    <xdr:ext cx="534377"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27572</xdr:rowOff>
    </xdr:from>
    <xdr:to>
      <xdr:col>55</xdr:col>
      <xdr:colOff>88900</xdr:colOff>
      <xdr:row>70</xdr:row>
      <xdr:rowOff>27572</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2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72606</xdr:rowOff>
    </xdr:from>
    <xdr:to>
      <xdr:col>55</xdr:col>
      <xdr:colOff>0</xdr:colOff>
      <xdr:row>78</xdr:row>
      <xdr:rowOff>4528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9639300" y="13102806"/>
          <a:ext cx="838200" cy="274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66025</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096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87598</xdr:rowOff>
    </xdr:from>
    <xdr:to>
      <xdr:col>55</xdr:col>
      <xdr:colOff>50800</xdr:colOff>
      <xdr:row>77</xdr:row>
      <xdr:rowOff>17748</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117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4528</xdr:rowOff>
    </xdr:from>
    <xdr:to>
      <xdr:col>50</xdr:col>
      <xdr:colOff>114300</xdr:colOff>
      <xdr:row>78</xdr:row>
      <xdr:rowOff>89408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377628"/>
          <a:ext cx="889000" cy="84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105542</xdr:rowOff>
    </xdr:from>
    <xdr:to>
      <xdr:col>50</xdr:col>
      <xdr:colOff>165100</xdr:colOff>
      <xdr:row>77</xdr:row>
      <xdr:rowOff>35692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13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52219</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372111" y="12910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82595</xdr:rowOff>
    </xdr:from>
    <xdr:to>
      <xdr:col>45</xdr:col>
      <xdr:colOff>177800</xdr:colOff>
      <xdr:row>78</xdr:row>
      <xdr:rowOff>89408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455695"/>
          <a:ext cx="889000" cy="6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115463</xdr:rowOff>
    </xdr:from>
    <xdr:to>
      <xdr:col>46</xdr:col>
      <xdr:colOff>38100</xdr:colOff>
      <xdr:row>78</xdr:row>
      <xdr:rowOff>45613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317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62140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09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82595</xdr:rowOff>
    </xdr:from>
    <xdr:to>
      <xdr:col>41</xdr:col>
      <xdr:colOff>50800</xdr:colOff>
      <xdr:row>78</xdr:row>
      <xdr:rowOff>88951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6972300" y="13455695"/>
          <a:ext cx="889000" cy="6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109176</xdr:rowOff>
    </xdr:from>
    <xdr:to>
      <xdr:col>41</xdr:col>
      <xdr:colOff>101600</xdr:colOff>
      <xdr:row>78</xdr:row>
      <xdr:rowOff>39326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31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55853</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08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103759</xdr:rowOff>
    </xdr:from>
    <xdr:to>
      <xdr:col>36</xdr:col>
      <xdr:colOff>165100</xdr:colOff>
      <xdr:row>76</xdr:row>
      <xdr:rowOff>33908</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29625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50436</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05111" y="12737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21806</xdr:rowOff>
    </xdr:from>
    <xdr:to>
      <xdr:col>55</xdr:col>
      <xdr:colOff>50800</xdr:colOff>
      <xdr:row>76</xdr:row>
      <xdr:rowOff>123406</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05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44683</xdr:rowOff>
    </xdr:from>
    <xdr:ext cx="534377"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290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125178</xdr:rowOff>
    </xdr:from>
    <xdr:to>
      <xdr:col>50</xdr:col>
      <xdr:colOff>165100</xdr:colOff>
      <xdr:row>78</xdr:row>
      <xdr:rowOff>55328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32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46455</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419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38608</xdr:rowOff>
    </xdr:from>
    <xdr:to>
      <xdr:col>46</xdr:col>
      <xdr:colOff>38100</xdr:colOff>
      <xdr:row>78</xdr:row>
      <xdr:rowOff>140208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41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131335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15428" y="1350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31795</xdr:rowOff>
    </xdr:from>
    <xdr:to>
      <xdr:col>41</xdr:col>
      <xdr:colOff>101600</xdr:colOff>
      <xdr:row>78</xdr:row>
      <xdr:rowOff>133395</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40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124522</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26428" y="13497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38151</xdr:rowOff>
    </xdr:from>
    <xdr:to>
      <xdr:col>36</xdr:col>
      <xdr:colOff>165100</xdr:colOff>
      <xdr:row>78</xdr:row>
      <xdr:rowOff>139751</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41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130878</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50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60238</xdr:rowOff>
    </xdr:from>
    <xdr:to>
      <xdr:col>54</xdr:col>
      <xdr:colOff>189865</xdr:colOff>
      <xdr:row>98</xdr:row>
      <xdr:rowOff>159863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62188"/>
          <a:ext cx="1270" cy="1299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163690</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6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159863</xdr:rowOff>
    </xdr:from>
    <xdr:to>
      <xdr:col>55</xdr:col>
      <xdr:colOff>88900</xdr:colOff>
      <xdr:row>98</xdr:row>
      <xdr:rowOff>159863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61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6915</xdr:rowOff>
    </xdr:from>
    <xdr:ext cx="534377"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37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60238</xdr:rowOff>
    </xdr:from>
    <xdr:to>
      <xdr:col>55</xdr:col>
      <xdr:colOff>88900</xdr:colOff>
      <xdr:row>91</xdr:row>
      <xdr:rowOff>60238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62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101616</xdr:rowOff>
    </xdr:from>
    <xdr:to>
      <xdr:col>55</xdr:col>
      <xdr:colOff>0</xdr:colOff>
      <xdr:row>97</xdr:row>
      <xdr:rowOff>105181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560816"/>
          <a:ext cx="838200" cy="175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101388</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560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122961</xdr:rowOff>
    </xdr:from>
    <xdr:to>
      <xdr:col>55</xdr:col>
      <xdr:colOff>50800</xdr:colOff>
      <xdr:row>97</xdr:row>
      <xdr:rowOff>53111</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58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105181</xdr:rowOff>
    </xdr:from>
    <xdr:to>
      <xdr:col>50</xdr:col>
      <xdr:colOff>114300</xdr:colOff>
      <xdr:row>97</xdr:row>
      <xdr:rowOff>165760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35831"/>
          <a:ext cx="889000" cy="60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38608</xdr:rowOff>
    </xdr:from>
    <xdr:to>
      <xdr:col>50</xdr:col>
      <xdr:colOff>165100</xdr:colOff>
      <xdr:row>97</xdr:row>
      <xdr:rowOff>140208</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156735</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4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165760</xdr:rowOff>
    </xdr:from>
    <xdr:to>
      <xdr:col>45</xdr:col>
      <xdr:colOff>177800</xdr:colOff>
      <xdr:row>99</xdr:row>
      <xdr:rowOff>11410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796410"/>
          <a:ext cx="889000" cy="18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143672</xdr:rowOff>
    </xdr:from>
    <xdr:to>
      <xdr:col>46</xdr:col>
      <xdr:colOff>38100</xdr:colOff>
      <xdr:row>98</xdr:row>
      <xdr:rowOff>73822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774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64949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867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146376</xdr:rowOff>
    </xdr:from>
    <xdr:to>
      <xdr:col>41</xdr:col>
      <xdr:colOff>50800</xdr:colOff>
      <xdr:row>99</xdr:row>
      <xdr:rowOff>11410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77026"/>
          <a:ext cx="889000" cy="207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78065</xdr:rowOff>
    </xdr:from>
    <xdr:to>
      <xdr:col>41</xdr:col>
      <xdr:colOff>101600</xdr:colOff>
      <xdr:row>97</xdr:row>
      <xdr:rowOff>8215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53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24742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31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81767</xdr:rowOff>
    </xdr:from>
    <xdr:to>
      <xdr:col>36</xdr:col>
      <xdr:colOff>165100</xdr:colOff>
      <xdr:row>95</xdr:row>
      <xdr:rowOff>11917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198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28444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597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50816</xdr:rowOff>
    </xdr:from>
    <xdr:to>
      <xdr:col>55</xdr:col>
      <xdr:colOff>50800</xdr:colOff>
      <xdr:row>96</xdr:row>
      <xdr:rowOff>152416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1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73693</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361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54381</xdr:rowOff>
    </xdr:from>
    <xdr:to>
      <xdr:col>50</xdr:col>
      <xdr:colOff>165100</xdr:colOff>
      <xdr:row>97</xdr:row>
      <xdr:rowOff>155981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68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147108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77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114960</xdr:rowOff>
    </xdr:from>
    <xdr:to>
      <xdr:col>46</xdr:col>
      <xdr:colOff>38100</xdr:colOff>
      <xdr:row>98</xdr:row>
      <xdr:rowOff>45110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4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61637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5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132060</xdr:rowOff>
    </xdr:from>
    <xdr:to>
      <xdr:col>41</xdr:col>
      <xdr:colOff>101600</xdr:colOff>
      <xdr:row>99</xdr:row>
      <xdr:rowOff>62210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93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53337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7026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95576</xdr:rowOff>
    </xdr:from>
    <xdr:to>
      <xdr:col>36</xdr:col>
      <xdr:colOff>165100</xdr:colOff>
      <xdr:row>98</xdr:row>
      <xdr:rowOff>25726</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16853</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1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35</xdr:row>
      <xdr:rowOff>118897</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6119647"/>
          <a:ext cx="1269" cy="535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65574</xdr:rowOff>
    </xdr:from>
    <xdr:ext cx="469744"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894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118897</xdr:rowOff>
    </xdr:from>
    <xdr:to>
      <xdr:col>86</xdr:col>
      <xdr:colOff>25400</xdr:colOff>
      <xdr:row>35</xdr:row>
      <xdr:rowOff>118897</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119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93718</xdr:rowOff>
    </xdr:from>
    <xdr:ext cx="378565"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2659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70841</xdr:rowOff>
    </xdr:from>
    <xdr:to>
      <xdr:col>85</xdr:col>
      <xdr:colOff>177800</xdr:colOff>
      <xdr:row>38</xdr:row>
      <xdr:rowOff>991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14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34</xdr:row>
      <xdr:rowOff>144450</xdr:rowOff>
    </xdr:from>
    <xdr:to>
      <xdr:col>81</xdr:col>
      <xdr:colOff>101600</xdr:colOff>
      <xdr:row>35</xdr:row>
      <xdr:rowOff>74600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59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33</xdr:row>
      <xdr:rowOff>91127</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57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34265</xdr:rowOff>
    </xdr:from>
    <xdr:to>
      <xdr:col>76</xdr:col>
      <xdr:colOff>165100</xdr:colOff>
      <xdr:row>35</xdr:row>
      <xdr:rowOff>135865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035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33</xdr:row>
      <xdr:rowOff>152392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5810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111760</xdr:rowOff>
    </xdr:from>
    <xdr:to>
      <xdr:col>72</xdr:col>
      <xdr:colOff>38100</xdr:colOff>
      <xdr:row>37</xdr:row>
      <xdr:rowOff>41910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283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58437</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059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7975</xdr:rowOff>
    </xdr:from>
    <xdr:to>
      <xdr:col>67</xdr:col>
      <xdr:colOff>101600</xdr:colOff>
      <xdr:row>30</xdr:row>
      <xdr:rowOff>109575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515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28</xdr:row>
      <xdr:rowOff>126102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492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80</xdr:row>
      <xdr:rowOff>111777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62167</xdr:rowOff>
    </xdr:from>
    <xdr:to>
      <xdr:col>85</xdr:col>
      <xdr:colOff>126364</xdr:colOff>
      <xdr:row>78</xdr:row>
      <xdr:rowOff>116573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6317595" y="12235117"/>
          <a:ext cx="1269" cy="1254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120400</xdr:rowOff>
    </xdr:from>
    <xdr:ext cx="534377" cy="259045"/>
    <xdr:sp macro="" textlink="">
      <xdr:nvSpPr>
        <xdr:cNvPr id="617" name="公債費最小値テキスト">
          <a:extLst>
            <a:ext uri="{FF2B5EF4-FFF2-40B4-BE49-F238E27FC236}">
              <a16:creationId xmlns:a16="http://schemas.microsoft.com/office/drawing/2014/main" id="{00000000-0008-0000-0600-000069020000}"/>
            </a:ext>
          </a:extLst>
        </xdr:cNvPr>
        <xdr:cNvSpPr txBox="1"/>
      </xdr:nvSpPr>
      <xdr:spPr>
        <a:xfrm>
          <a:off x="16370300" y="1349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116573</xdr:rowOff>
    </xdr:from>
    <xdr:to>
      <xdr:col>86</xdr:col>
      <xdr:colOff>25400</xdr:colOff>
      <xdr:row>78</xdr:row>
      <xdr:rowOff>116573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3489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8844</xdr:rowOff>
    </xdr:from>
    <xdr:ext cx="534377" cy="259045"/>
    <xdr:sp macro="" textlink="">
      <xdr:nvSpPr>
        <xdr:cNvPr id="619" name="公債費最大値テキスト">
          <a:extLst>
            <a:ext uri="{FF2B5EF4-FFF2-40B4-BE49-F238E27FC236}">
              <a16:creationId xmlns:a16="http://schemas.microsoft.com/office/drawing/2014/main" id="{00000000-0008-0000-0600-00006B020000}"/>
            </a:ext>
          </a:extLst>
        </xdr:cNvPr>
        <xdr:cNvSpPr txBox="1"/>
      </xdr:nvSpPr>
      <xdr:spPr>
        <a:xfrm>
          <a:off x="16370300" y="1201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62167</xdr:rowOff>
    </xdr:from>
    <xdr:to>
      <xdr:col>86</xdr:col>
      <xdr:colOff>25400</xdr:colOff>
      <xdr:row>71</xdr:row>
      <xdr:rowOff>62167</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2235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26315</xdr:rowOff>
    </xdr:from>
    <xdr:to>
      <xdr:col>85</xdr:col>
      <xdr:colOff>127000</xdr:colOff>
      <xdr:row>75</xdr:row>
      <xdr:rowOff>104305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5481300" y="12885065"/>
          <a:ext cx="838200" cy="7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7573</xdr:rowOff>
    </xdr:from>
    <xdr:ext cx="534377" cy="259045"/>
    <xdr:sp macro="" textlink="">
      <xdr:nvSpPr>
        <xdr:cNvPr id="622" name="公債費平均値テキスト">
          <a:extLst>
            <a:ext uri="{FF2B5EF4-FFF2-40B4-BE49-F238E27FC236}">
              <a16:creationId xmlns:a16="http://schemas.microsoft.com/office/drawing/2014/main" id="{00000000-0008-0000-0600-00006E020000}"/>
            </a:ext>
          </a:extLst>
        </xdr:cNvPr>
        <xdr:cNvSpPr txBox="1"/>
      </xdr:nvSpPr>
      <xdr:spPr>
        <a:xfrm>
          <a:off x="16370300" y="12351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72</xdr:row>
      <xdr:rowOff>156146</xdr:rowOff>
    </xdr:from>
    <xdr:to>
      <xdr:col>85</xdr:col>
      <xdr:colOff>177800</xdr:colOff>
      <xdr:row>73</xdr:row>
      <xdr:rowOff>86296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6268700" y="1250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142786</xdr:rowOff>
    </xdr:from>
    <xdr:to>
      <xdr:col>81</xdr:col>
      <xdr:colOff>50800</xdr:colOff>
      <xdr:row>75</xdr:row>
      <xdr:rowOff>26315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4592300" y="12830086"/>
          <a:ext cx="889000" cy="54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72</xdr:row>
      <xdr:rowOff>66649</xdr:rowOff>
    </xdr:from>
    <xdr:to>
      <xdr:col>81</xdr:col>
      <xdr:colOff>101600</xdr:colOff>
      <xdr:row>72</xdr:row>
      <xdr:rowOff>168249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5430500" y="12411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13326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5214111" y="12186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142786</xdr:rowOff>
    </xdr:from>
    <xdr:to>
      <xdr:col>76</xdr:col>
      <xdr:colOff>114300</xdr:colOff>
      <xdr:row>75</xdr:row>
      <xdr:rowOff>5359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3703300" y="12830086"/>
          <a:ext cx="889000" cy="3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965</xdr:rowOff>
    </xdr:from>
    <xdr:to>
      <xdr:col>76</xdr:col>
      <xdr:colOff>165100</xdr:colOff>
      <xdr:row>74</xdr:row>
      <xdr:rowOff>102565</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4541500" y="1268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119092</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325111" y="1246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5359</xdr:rowOff>
    </xdr:from>
    <xdr:to>
      <xdr:col>71</xdr:col>
      <xdr:colOff>177800</xdr:colOff>
      <xdr:row>76</xdr:row>
      <xdr:rowOff>85331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2814300" y="12864109"/>
          <a:ext cx="889000" cy="25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49390</xdr:rowOff>
    </xdr:from>
    <xdr:to>
      <xdr:col>72</xdr:col>
      <xdr:colOff>38100</xdr:colOff>
      <xdr:row>74</xdr:row>
      <xdr:rowOff>150990</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3652500" y="1273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167517</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436111" y="1251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155536</xdr:rowOff>
    </xdr:from>
    <xdr:to>
      <xdr:col>67</xdr:col>
      <xdr:colOff>101600</xdr:colOff>
      <xdr:row>76</xdr:row>
      <xdr:rowOff>85686</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2763500" y="1301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102214</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547111" y="1278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53505</xdr:rowOff>
    </xdr:from>
    <xdr:to>
      <xdr:col>85</xdr:col>
      <xdr:colOff>177800</xdr:colOff>
      <xdr:row>75</xdr:row>
      <xdr:rowOff>155105</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6268700" y="1291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31932</xdr:rowOff>
    </xdr:from>
    <xdr:ext cx="534377" cy="259045"/>
    <xdr:sp macro="" textlink="">
      <xdr:nvSpPr>
        <xdr:cNvPr id="641" name="公債費該当値テキスト">
          <a:extLst>
            <a:ext uri="{FF2B5EF4-FFF2-40B4-BE49-F238E27FC236}">
              <a16:creationId xmlns:a16="http://schemas.microsoft.com/office/drawing/2014/main" id="{00000000-0008-0000-0600-000081020000}"/>
            </a:ext>
          </a:extLst>
        </xdr:cNvPr>
        <xdr:cNvSpPr txBox="1"/>
      </xdr:nvSpPr>
      <xdr:spPr>
        <a:xfrm>
          <a:off x="16370300" y="12890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146965</xdr:rowOff>
    </xdr:from>
    <xdr:to>
      <xdr:col>81</xdr:col>
      <xdr:colOff>101600</xdr:colOff>
      <xdr:row>75</xdr:row>
      <xdr:rowOff>77115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5430500" y="1283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68242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14111" y="12926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91986</xdr:rowOff>
    </xdr:from>
    <xdr:to>
      <xdr:col>76</xdr:col>
      <xdr:colOff>165100</xdr:colOff>
      <xdr:row>75</xdr:row>
      <xdr:rowOff>22136</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4541500" y="1277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13263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4325111" y="1287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126009</xdr:rowOff>
    </xdr:from>
    <xdr:to>
      <xdr:col>72</xdr:col>
      <xdr:colOff>38100</xdr:colOff>
      <xdr:row>75</xdr:row>
      <xdr:rowOff>56159</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3652500" y="1281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47286</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436111" y="12906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34531</xdr:rowOff>
    </xdr:from>
    <xdr:to>
      <xdr:col>67</xdr:col>
      <xdr:colOff>101600</xdr:colOff>
      <xdr:row>76</xdr:row>
      <xdr:rowOff>136131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2763500" y="13064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127258</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547111" y="13157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47084</xdr:rowOff>
    </xdr:from>
    <xdr:to>
      <xdr:col>85</xdr:col>
      <xdr:colOff>126364</xdr:colOff>
      <xdr:row>99</xdr:row>
      <xdr:rowOff>11423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49034"/>
          <a:ext cx="1269" cy="1335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15250</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6988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11423</xdr:rowOff>
    </xdr:from>
    <xdr:to>
      <xdr:col>86</xdr:col>
      <xdr:colOff>25400</xdr:colOff>
      <xdr:row>99</xdr:row>
      <xdr:rowOff>11423</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6984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165211</xdr:rowOff>
    </xdr:from>
    <xdr:ext cx="534377"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42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47084</xdr:rowOff>
    </xdr:from>
    <xdr:to>
      <xdr:col>86</xdr:col>
      <xdr:colOff>25400</xdr:colOff>
      <xdr:row>91</xdr:row>
      <xdr:rowOff>47084</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4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133299</xdr:rowOff>
    </xdr:from>
    <xdr:to>
      <xdr:col>85</xdr:col>
      <xdr:colOff>127000</xdr:colOff>
      <xdr:row>99</xdr:row>
      <xdr:rowOff>11423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592499"/>
          <a:ext cx="838200" cy="39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61321</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1776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38444</xdr:rowOff>
    </xdr:from>
    <xdr:to>
      <xdr:col>85</xdr:col>
      <xdr:colOff>177800</xdr:colOff>
      <xdr:row>95</xdr:row>
      <xdr:rowOff>140044</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32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133299</xdr:rowOff>
    </xdr:from>
    <xdr:to>
      <xdr:col>81</xdr:col>
      <xdr:colOff>50800</xdr:colOff>
      <xdr:row>99</xdr:row>
      <xdr:rowOff>3454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592499"/>
          <a:ext cx="889000" cy="38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162509</xdr:rowOff>
    </xdr:from>
    <xdr:to>
      <xdr:col>81</xdr:col>
      <xdr:colOff>101600</xdr:colOff>
      <xdr:row>95</xdr:row>
      <xdr:rowOff>92659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278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109186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05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110472</xdr:rowOff>
    </xdr:from>
    <xdr:to>
      <xdr:col>76</xdr:col>
      <xdr:colOff>114300</xdr:colOff>
      <xdr:row>99</xdr:row>
      <xdr:rowOff>3454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055322"/>
          <a:ext cx="889000" cy="92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74695</xdr:rowOff>
    </xdr:from>
    <xdr:to>
      <xdr:col>76</xdr:col>
      <xdr:colOff>165100</xdr:colOff>
      <xdr:row>96</xdr:row>
      <xdr:rowOff>4845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36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21372</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13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110472</xdr:rowOff>
    </xdr:from>
    <xdr:to>
      <xdr:col>71</xdr:col>
      <xdr:colOff>177800</xdr:colOff>
      <xdr:row>99</xdr:row>
      <xdr:rowOff>93228</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055322"/>
          <a:ext cx="889000" cy="1011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74073</xdr:rowOff>
    </xdr:from>
    <xdr:to>
      <xdr:col>72</xdr:col>
      <xdr:colOff>38100</xdr:colOff>
      <xdr:row>96</xdr:row>
      <xdr:rowOff>4223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361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166800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45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165677</xdr:rowOff>
    </xdr:from>
    <xdr:to>
      <xdr:col>67</xdr:col>
      <xdr:colOff>101600</xdr:colOff>
      <xdr:row>96</xdr:row>
      <xdr:rowOff>95827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453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112354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22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132073</xdr:rowOff>
    </xdr:from>
    <xdr:to>
      <xdr:col>85</xdr:col>
      <xdr:colOff>177800</xdr:colOff>
      <xdr:row>99</xdr:row>
      <xdr:rowOff>62223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934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47000</xdr:rowOff>
    </xdr:from>
    <xdr:ext cx="469744"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849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82499</xdr:rowOff>
    </xdr:from>
    <xdr:to>
      <xdr:col>81</xdr:col>
      <xdr:colOff>101600</xdr:colOff>
      <xdr:row>97</xdr:row>
      <xdr:rowOff>12649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541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3776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63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124104</xdr:rowOff>
    </xdr:from>
    <xdr:to>
      <xdr:col>76</xdr:col>
      <xdr:colOff>165100</xdr:colOff>
      <xdr:row>99</xdr:row>
      <xdr:rowOff>54254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92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45381</xdr:rowOff>
    </xdr:from>
    <xdr:ext cx="469744"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57428" y="17018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59672</xdr:rowOff>
    </xdr:from>
    <xdr:to>
      <xdr:col>72</xdr:col>
      <xdr:colOff>38100</xdr:colOff>
      <xdr:row>93</xdr:row>
      <xdr:rowOff>161272</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00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6349</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5779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42428</xdr:rowOff>
    </xdr:from>
    <xdr:to>
      <xdr:col>67</xdr:col>
      <xdr:colOff>101600</xdr:colOff>
      <xdr:row>99</xdr:row>
      <xdr:rowOff>144028</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7015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99</xdr:row>
      <xdr:rowOff>135155</xdr:rowOff>
    </xdr:from>
    <xdr:ext cx="378565"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625017" y="171087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85707</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29207"/>
          <a:ext cx="1269" cy="15562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32384</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04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85707</xdr:rowOff>
    </xdr:from>
    <xdr:to>
      <xdr:col>116</xdr:col>
      <xdr:colOff>152400</xdr:colOff>
      <xdr:row>30</xdr:row>
      <xdr:rowOff>85707</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29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24691</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1968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1814</xdr:rowOff>
    </xdr:from>
    <xdr:to>
      <xdr:col>116</xdr:col>
      <xdr:colOff>114300</xdr:colOff>
      <xdr:row>37</xdr:row>
      <xdr:rowOff>103414</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34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156065</xdr:rowOff>
    </xdr:from>
    <xdr:to>
      <xdr:col>112</xdr:col>
      <xdr:colOff>38100</xdr:colOff>
      <xdr:row>37</xdr:row>
      <xdr:rowOff>86215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32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102742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10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119380</xdr:rowOff>
    </xdr:from>
    <xdr:to>
      <xdr:col>107</xdr:col>
      <xdr:colOff>101600</xdr:colOff>
      <xdr:row>38</xdr:row>
      <xdr:rowOff>49530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46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66057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3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114699</xdr:rowOff>
    </xdr:from>
    <xdr:to>
      <xdr:col>102</xdr:col>
      <xdr:colOff>165100</xdr:colOff>
      <xdr:row>38</xdr:row>
      <xdr:rowOff>44849</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458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61376</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33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93037</xdr:rowOff>
    </xdr:from>
    <xdr:to>
      <xdr:col>98</xdr:col>
      <xdr:colOff>38100</xdr:colOff>
      <xdr:row>38</xdr:row>
      <xdr:rowOff>23186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43668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39714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21428" y="6211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貸付金グラフ枠">
          <a:extLst>
            <a:ext uri="{FF2B5EF4-FFF2-40B4-BE49-F238E27FC236}">
              <a16:creationId xmlns:a16="http://schemas.microsoft.com/office/drawing/2014/main" id="{00000000-0008-0000-06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114783</xdr:rowOff>
    </xdr:from>
    <xdr:to>
      <xdr:col>116</xdr:col>
      <xdr:colOff>62864</xdr:colOff>
      <xdr:row>58</xdr:row>
      <xdr:rowOff>129184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2159595" y="8858733"/>
          <a:ext cx="1269" cy="1214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133011</xdr:rowOff>
    </xdr:from>
    <xdr:ext cx="378565" cy="259045"/>
    <xdr:sp macro="" textlink="">
      <xdr:nvSpPr>
        <xdr:cNvPr id="790" name="貸付金最小値テキスト">
          <a:extLst>
            <a:ext uri="{FF2B5EF4-FFF2-40B4-BE49-F238E27FC236}">
              <a16:creationId xmlns:a16="http://schemas.microsoft.com/office/drawing/2014/main" id="{00000000-0008-0000-0600-000016030000}"/>
            </a:ext>
          </a:extLst>
        </xdr:cNvPr>
        <xdr:cNvSpPr txBox="1"/>
      </xdr:nvSpPr>
      <xdr:spPr>
        <a:xfrm>
          <a:off x="22212300" y="10077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129184</xdr:rowOff>
    </xdr:from>
    <xdr:to>
      <xdr:col>116</xdr:col>
      <xdr:colOff>152400</xdr:colOff>
      <xdr:row>58</xdr:row>
      <xdr:rowOff>129184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10073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61460</xdr:rowOff>
    </xdr:from>
    <xdr:ext cx="534377" cy="259045"/>
    <xdr:sp macro="" textlink="">
      <xdr:nvSpPr>
        <xdr:cNvPr id="792" name="貸付金最大値テキスト">
          <a:extLst>
            <a:ext uri="{FF2B5EF4-FFF2-40B4-BE49-F238E27FC236}">
              <a16:creationId xmlns:a16="http://schemas.microsoft.com/office/drawing/2014/main" id="{00000000-0008-0000-0600-000018030000}"/>
            </a:ext>
          </a:extLst>
        </xdr:cNvPr>
        <xdr:cNvSpPr txBox="1"/>
      </xdr:nvSpPr>
      <xdr:spPr>
        <a:xfrm>
          <a:off x="22212300" y="8633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114783</xdr:rowOff>
    </xdr:from>
    <xdr:to>
      <xdr:col>116</xdr:col>
      <xdr:colOff>152400</xdr:colOff>
      <xdr:row>51</xdr:row>
      <xdr:rowOff>114783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885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129184</xdr:rowOff>
    </xdr:from>
    <xdr:to>
      <xdr:col>116</xdr:col>
      <xdr:colOff>63500</xdr:colOff>
      <xdr:row>58</xdr:row>
      <xdr:rowOff>130099</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1323300" y="10073284"/>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131573</xdr:rowOff>
    </xdr:from>
    <xdr:ext cx="469744" cy="259045"/>
    <xdr:sp macro="" textlink="">
      <xdr:nvSpPr>
        <xdr:cNvPr id="795" name="貸付金平均値テキスト">
          <a:extLst>
            <a:ext uri="{FF2B5EF4-FFF2-40B4-BE49-F238E27FC236}">
              <a16:creationId xmlns:a16="http://schemas.microsoft.com/office/drawing/2014/main" id="{00000000-0008-0000-0600-00001B030000}"/>
            </a:ext>
          </a:extLst>
        </xdr:cNvPr>
        <xdr:cNvSpPr txBox="1"/>
      </xdr:nvSpPr>
      <xdr:spPr>
        <a:xfrm>
          <a:off x="22212300" y="97327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108696</xdr:rowOff>
    </xdr:from>
    <xdr:to>
      <xdr:col>116</xdr:col>
      <xdr:colOff>114300</xdr:colOff>
      <xdr:row>58</xdr:row>
      <xdr:rowOff>38846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2110700" y="988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130099</xdr:rowOff>
    </xdr:from>
    <xdr:to>
      <xdr:col>111</xdr:col>
      <xdr:colOff>177800</xdr:colOff>
      <xdr:row>58</xdr:row>
      <xdr:rowOff>130145</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0434300" y="10074199"/>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129043</xdr:rowOff>
    </xdr:from>
    <xdr:to>
      <xdr:col>112</xdr:col>
      <xdr:colOff>38100</xdr:colOff>
      <xdr:row>58</xdr:row>
      <xdr:rowOff>59193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1272500" y="990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75720</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088428" y="967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128453</xdr:rowOff>
    </xdr:from>
    <xdr:to>
      <xdr:col>107</xdr:col>
      <xdr:colOff>50800</xdr:colOff>
      <xdr:row>58</xdr:row>
      <xdr:rowOff>130145</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9545300" y="10072553"/>
          <a:ext cx="889000" cy="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33670</xdr:rowOff>
    </xdr:from>
    <xdr:to>
      <xdr:col>107</xdr:col>
      <xdr:colOff>101600</xdr:colOff>
      <xdr:row>56</xdr:row>
      <xdr:rowOff>135270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0383500" y="9634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151797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0199428" y="941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128453</xdr:rowOff>
    </xdr:from>
    <xdr:to>
      <xdr:col>102</xdr:col>
      <xdr:colOff>114300</xdr:colOff>
      <xdr:row>58</xdr:row>
      <xdr:rowOff>128590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8656300" y="10072553"/>
          <a:ext cx="8890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26264</xdr:rowOff>
    </xdr:from>
    <xdr:to>
      <xdr:col>102</xdr:col>
      <xdr:colOff>165100</xdr:colOff>
      <xdr:row>56</xdr:row>
      <xdr:rowOff>127864</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9494500" y="9627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144391</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9310428" y="9402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118892</xdr:rowOff>
    </xdr:from>
    <xdr:to>
      <xdr:col>98</xdr:col>
      <xdr:colOff>38100</xdr:colOff>
      <xdr:row>57</xdr:row>
      <xdr:rowOff>49042</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8605500" y="9720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65569</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21428" y="949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78384</xdr:rowOff>
    </xdr:from>
    <xdr:to>
      <xdr:col>116</xdr:col>
      <xdr:colOff>114300</xdr:colOff>
      <xdr:row>59</xdr:row>
      <xdr:rowOff>8534</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2110700" y="100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164761</xdr:rowOff>
    </xdr:from>
    <xdr:ext cx="378565" cy="259045"/>
    <xdr:sp macro="" textlink="">
      <xdr:nvSpPr>
        <xdr:cNvPr id="814" name="貸付金該当値テキスト">
          <a:extLst>
            <a:ext uri="{FF2B5EF4-FFF2-40B4-BE49-F238E27FC236}">
              <a16:creationId xmlns:a16="http://schemas.microsoft.com/office/drawing/2014/main" id="{00000000-0008-0000-0600-00002E030000}"/>
            </a:ext>
          </a:extLst>
        </xdr:cNvPr>
        <xdr:cNvSpPr txBox="1"/>
      </xdr:nvSpPr>
      <xdr:spPr>
        <a:xfrm>
          <a:off x="22212300" y="993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79299</xdr:rowOff>
    </xdr:from>
    <xdr:to>
      <xdr:col>112</xdr:col>
      <xdr:colOff>38100</xdr:colOff>
      <xdr:row>59</xdr:row>
      <xdr:rowOff>9449</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1272500" y="100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576</xdr:rowOff>
    </xdr:from>
    <xdr:ext cx="378565"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4017" y="101161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79345</xdr:rowOff>
    </xdr:from>
    <xdr:to>
      <xdr:col>107</xdr:col>
      <xdr:colOff>101600</xdr:colOff>
      <xdr:row>59</xdr:row>
      <xdr:rowOff>9495</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0383500" y="1002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622</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5017" y="101161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77653</xdr:rowOff>
    </xdr:from>
    <xdr:to>
      <xdr:col>102</xdr:col>
      <xdr:colOff>165100</xdr:colOff>
      <xdr:row>59</xdr:row>
      <xdr:rowOff>7803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9494500" y="10021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170380</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6017" y="10114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77790</xdr:rowOff>
    </xdr:from>
    <xdr:to>
      <xdr:col>98</xdr:col>
      <xdr:colOff>38100</xdr:colOff>
      <xdr:row>59</xdr:row>
      <xdr:rowOff>7940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8605500" y="1002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170517</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7017" y="101146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152822</xdr:rowOff>
    </xdr:from>
    <xdr:to>
      <xdr:col>116</xdr:col>
      <xdr:colOff>62864</xdr:colOff>
      <xdr:row>77</xdr:row>
      <xdr:rowOff>45974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2154322"/>
          <a:ext cx="1269" cy="109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49801</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251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45974</xdr:rowOff>
    </xdr:from>
    <xdr:to>
      <xdr:col>116</xdr:col>
      <xdr:colOff>152400</xdr:colOff>
      <xdr:row>77</xdr:row>
      <xdr:rowOff>45974</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247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99499</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929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152822</xdr:rowOff>
    </xdr:from>
    <xdr:to>
      <xdr:col>116</xdr:col>
      <xdr:colOff>152400</xdr:colOff>
      <xdr:row>70</xdr:row>
      <xdr:rowOff>152822</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2154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116108</xdr:rowOff>
    </xdr:from>
    <xdr:to>
      <xdr:col>116</xdr:col>
      <xdr:colOff>63500</xdr:colOff>
      <xdr:row>75</xdr:row>
      <xdr:rowOff>17399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1323300" y="12631958"/>
          <a:ext cx="838200" cy="24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79727</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25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56850</xdr:rowOff>
    </xdr:from>
    <xdr:to>
      <xdr:col>116</xdr:col>
      <xdr:colOff>114300</xdr:colOff>
      <xdr:row>72</xdr:row>
      <xdr:rowOff>158450</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4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116108</xdr:rowOff>
    </xdr:from>
    <xdr:to>
      <xdr:col>111</xdr:col>
      <xdr:colOff>177800</xdr:colOff>
      <xdr:row>73</xdr:row>
      <xdr:rowOff>132522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2631958"/>
          <a:ext cx="889000" cy="1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14605</xdr:rowOff>
    </xdr:from>
    <xdr:to>
      <xdr:col>112</xdr:col>
      <xdr:colOff>38100</xdr:colOff>
      <xdr:row>72</xdr:row>
      <xdr:rowOff>116205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359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132732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134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132522</xdr:rowOff>
    </xdr:from>
    <xdr:to>
      <xdr:col>107</xdr:col>
      <xdr:colOff>50800</xdr:colOff>
      <xdr:row>74</xdr:row>
      <xdr:rowOff>22611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2648372"/>
          <a:ext cx="889000" cy="6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171287</xdr:rowOff>
    </xdr:from>
    <xdr:to>
      <xdr:col>107</xdr:col>
      <xdr:colOff>101600</xdr:colOff>
      <xdr:row>74</xdr:row>
      <xdr:rowOff>101437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6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92564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77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11226</xdr:rowOff>
    </xdr:from>
    <xdr:to>
      <xdr:col>102</xdr:col>
      <xdr:colOff>114300</xdr:colOff>
      <xdr:row>74</xdr:row>
      <xdr:rowOff>22611</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2698526"/>
          <a:ext cx="889000" cy="11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31201</xdr:rowOff>
    </xdr:from>
    <xdr:to>
      <xdr:col>102</xdr:col>
      <xdr:colOff>165100</xdr:colOff>
      <xdr:row>74</xdr:row>
      <xdr:rowOff>132801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718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123928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811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35727</xdr:rowOff>
    </xdr:from>
    <xdr:to>
      <xdr:col>98</xdr:col>
      <xdr:colOff>38100</xdr:colOff>
      <xdr:row>74</xdr:row>
      <xdr:rowOff>137327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72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128454</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815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138049</xdr:rowOff>
    </xdr:from>
    <xdr:to>
      <xdr:col>116</xdr:col>
      <xdr:colOff>114300</xdr:colOff>
      <xdr:row>75</xdr:row>
      <xdr:rowOff>68199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82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116476</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803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65308</xdr:rowOff>
    </xdr:from>
    <xdr:to>
      <xdr:col>112</xdr:col>
      <xdr:colOff>38100</xdr:colOff>
      <xdr:row>73</xdr:row>
      <xdr:rowOff>166908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258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158035</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267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81722</xdr:rowOff>
    </xdr:from>
    <xdr:to>
      <xdr:col>107</xdr:col>
      <xdr:colOff>101600</xdr:colOff>
      <xdr:row>74</xdr:row>
      <xdr:rowOff>11872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2597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28399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37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143261</xdr:rowOff>
    </xdr:from>
    <xdr:to>
      <xdr:col>102</xdr:col>
      <xdr:colOff>165100</xdr:colOff>
      <xdr:row>74</xdr:row>
      <xdr:rowOff>73411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265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89938</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2434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131876</xdr:rowOff>
    </xdr:from>
    <xdr:to>
      <xdr:col>98</xdr:col>
      <xdr:colOff>38100</xdr:colOff>
      <xdr:row>74</xdr:row>
      <xdr:rowOff>62026</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264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78553</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242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446,585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432,449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円）と比較すると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14,136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類似団体・全国平均を下回っているものの、県平均を上回っている。今後も時間外勤務の縮減や、適正な職員数の管理などに努めて人件費を抑制する。物件費は、類似団体・県・全国平均をいずれも下回っている。今後も経常経費に対するマイナスシーリングの実施など、コスト削減に努めていく。扶助費は、類似団体・県・全国平均をいずれも下回っている。補助費等は、類似団体と比較して一人当たりコストが低い状況となっている。前年度と比較する</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5,377</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しており、</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下水道事業会計補助金</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が主な要因である。今後も補助金の適正な執行と透明性の確保に努めて効率的な財政運営を行う。普通建設事業費は、県・全国平均を下回っているが、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類似団体よりは上回っている。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前年度に比べ</a:t>
          </a:r>
          <a:r>
            <a:rPr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10,385</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円増加しており、</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産業経済交流施設整備工事</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斎場改修</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工事の増が主な要因である。今後</a:t>
          </a:r>
          <a:r>
            <a:rPr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公共施設等総合管理計画等に基づき、事業の取捨選択を徹底していくことで、事業費の減少を目指す。</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茨城県坂東市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52,143
47,620
123.03
24,995,834
23,286,294
1,268,848
14,122,353
24,654,525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6.9
39.4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139700</xdr:rowOff>
    </xdr:from>
    <xdr:to>
      <xdr:col>28</xdr:col>
      <xdr:colOff>114300</xdr:colOff>
      <xdr:row>39</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84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541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28</xdr:row>
      <xdr:rowOff>168927</xdr:rowOff>
    </xdr:from>
    <xdr:ext cx="46717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94821" y="4969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8" name="テキスト ボックス 57">
          <a:extLst>
            <a:ext uri="{FF2B5EF4-FFF2-40B4-BE49-F238E27FC236}">
              <a16:creationId xmlns:a16="http://schemas.microsoft.com/office/drawing/2014/main" id="{00000000-0008-0000-0700-00003A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9" name="議会費グラフ枠">
          <a:extLst>
            <a:ext uri="{FF2B5EF4-FFF2-40B4-BE49-F238E27FC236}">
              <a16:creationId xmlns:a16="http://schemas.microsoft.com/office/drawing/2014/main" id="{00000000-0008-0000-0700-00003B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159703</xdr:rowOff>
    </xdr:from>
    <xdr:to>
      <xdr:col>24</xdr:col>
      <xdr:colOff>62865</xdr:colOff>
      <xdr:row>38</xdr:row>
      <xdr:rowOff>166846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4633595" y="5303203"/>
          <a:ext cx="1270" cy="1378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170673</xdr:rowOff>
    </xdr:from>
    <xdr:ext cx="469744" cy="259045"/>
    <xdr:sp macro="" textlink="">
      <xdr:nvSpPr>
        <xdr:cNvPr id="61" name="議会費最小値テキスト">
          <a:extLst>
            <a:ext uri="{FF2B5EF4-FFF2-40B4-BE49-F238E27FC236}">
              <a16:creationId xmlns:a16="http://schemas.microsoft.com/office/drawing/2014/main" id="{00000000-0008-0000-0700-00003D000000}"/>
            </a:ext>
          </a:extLst>
        </xdr:cNvPr>
        <xdr:cNvSpPr txBox="1"/>
      </xdr:nvSpPr>
      <xdr:spPr>
        <a:xfrm>
          <a:off x="4686300" y="66857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166846</xdr:rowOff>
    </xdr:from>
    <xdr:to>
      <xdr:col>24</xdr:col>
      <xdr:colOff>152400</xdr:colOff>
      <xdr:row>38</xdr:row>
      <xdr:rowOff>166846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668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106380</xdr:rowOff>
    </xdr:from>
    <xdr:ext cx="469744" cy="259045"/>
    <xdr:sp macro="" textlink="">
      <xdr:nvSpPr>
        <xdr:cNvPr id="63" name="議会費最大値テキスト">
          <a:extLst>
            <a:ext uri="{FF2B5EF4-FFF2-40B4-BE49-F238E27FC236}">
              <a16:creationId xmlns:a16="http://schemas.microsoft.com/office/drawing/2014/main" id="{00000000-0008-0000-0700-00003F000000}"/>
            </a:ext>
          </a:extLst>
        </xdr:cNvPr>
        <xdr:cNvSpPr txBox="1"/>
      </xdr:nvSpPr>
      <xdr:spPr>
        <a:xfrm>
          <a:off x="4686300" y="507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159703</xdr:rowOff>
    </xdr:from>
    <xdr:to>
      <xdr:col>24</xdr:col>
      <xdr:colOff>152400</xdr:colOff>
      <xdr:row>30</xdr:row>
      <xdr:rowOff>159703</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4546600" y="530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111125</xdr:rowOff>
    </xdr:from>
    <xdr:to>
      <xdr:col>24</xdr:col>
      <xdr:colOff>63500</xdr:colOff>
      <xdr:row>32</xdr:row>
      <xdr:rowOff>169704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3797300" y="5426075"/>
          <a:ext cx="838200" cy="230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23036</xdr:rowOff>
    </xdr:from>
    <xdr:ext cx="469744" cy="259045"/>
    <xdr:sp macro="" textlink="">
      <xdr:nvSpPr>
        <xdr:cNvPr id="66" name="議会費平均値テキスト">
          <a:extLst>
            <a:ext uri="{FF2B5EF4-FFF2-40B4-BE49-F238E27FC236}">
              <a16:creationId xmlns:a16="http://schemas.microsoft.com/office/drawing/2014/main" id="{00000000-0008-0000-0700-000042000000}"/>
            </a:ext>
          </a:extLst>
        </xdr:cNvPr>
        <xdr:cNvSpPr txBox="1"/>
      </xdr:nvSpPr>
      <xdr:spPr>
        <a:xfrm>
          <a:off x="4686300" y="58523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44609</xdr:rowOff>
    </xdr:from>
    <xdr:to>
      <xdr:col>24</xdr:col>
      <xdr:colOff>114300</xdr:colOff>
      <xdr:row>34</xdr:row>
      <xdr:rowOff>146209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4584700" y="5873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111125</xdr:rowOff>
    </xdr:from>
    <xdr:to>
      <xdr:col>19</xdr:col>
      <xdr:colOff>177800</xdr:colOff>
      <xdr:row>32</xdr:row>
      <xdr:rowOff>88265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908300" y="5426075"/>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141764</xdr:rowOff>
    </xdr:from>
    <xdr:to>
      <xdr:col>20</xdr:col>
      <xdr:colOff>38100</xdr:colOff>
      <xdr:row>35</xdr:row>
      <xdr:rowOff>71914</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3746500" y="597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63041</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3562428" y="606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88265</xdr:rowOff>
    </xdr:from>
    <xdr:to>
      <xdr:col>15</xdr:col>
      <xdr:colOff>50800</xdr:colOff>
      <xdr:row>33</xdr:row>
      <xdr:rowOff>116840</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2019300" y="557466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104616</xdr:rowOff>
    </xdr:from>
    <xdr:to>
      <xdr:col>15</xdr:col>
      <xdr:colOff>101600</xdr:colOff>
      <xdr:row>36</xdr:row>
      <xdr:rowOff>34766</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2857500" y="6105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25893</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673428" y="61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88265</xdr:rowOff>
    </xdr:from>
    <xdr:to>
      <xdr:col>10</xdr:col>
      <xdr:colOff>114300</xdr:colOff>
      <xdr:row>33</xdr:row>
      <xdr:rowOff>116840</xdr:rowOff>
    </xdr:to>
    <xdr:cxnSp macro="">
      <xdr:nvCxnSpPr>
        <xdr:cNvPr id="74" name="直線コネクタ 73">
          <a:extLst>
            <a:ext uri="{FF2B5EF4-FFF2-40B4-BE49-F238E27FC236}">
              <a16:creationId xmlns:a16="http://schemas.microsoft.com/office/drawing/2014/main" id="{00000000-0008-0000-0700-00004A000000}"/>
            </a:ext>
          </a:extLst>
        </xdr:cNvPr>
        <xdr:cNvCxnSpPr/>
      </xdr:nvCxnSpPr>
      <xdr:spPr>
        <a:xfrm>
          <a:off x="1130300" y="557466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7461</xdr:rowOff>
    </xdr:from>
    <xdr:to>
      <xdr:col>10</xdr:col>
      <xdr:colOff>165100</xdr:colOff>
      <xdr:row>36</xdr:row>
      <xdr:rowOff>109061</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968500" y="617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100188</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784428" y="6272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57467</xdr:rowOff>
    </xdr:from>
    <xdr:to>
      <xdr:col>6</xdr:col>
      <xdr:colOff>38100</xdr:colOff>
      <xdr:row>34</xdr:row>
      <xdr:rowOff>159067</xdr:rowOff>
    </xdr:to>
    <xdr:sp macro="" textlink="">
      <xdr:nvSpPr>
        <xdr:cNvPr id="77" name="フローチャート: 判断 76">
          <a:extLst>
            <a:ext uri="{FF2B5EF4-FFF2-40B4-BE49-F238E27FC236}">
              <a16:creationId xmlns:a16="http://schemas.microsoft.com/office/drawing/2014/main" id="{00000000-0008-0000-0700-00004D000000}"/>
            </a:ext>
          </a:extLst>
        </xdr:cNvPr>
        <xdr:cNvSpPr/>
      </xdr:nvSpPr>
      <xdr:spPr>
        <a:xfrm>
          <a:off x="1079500" y="5886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150194</xdr:rowOff>
    </xdr:from>
    <xdr:ext cx="469744"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895428" y="597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118904</xdr:rowOff>
    </xdr:from>
    <xdr:to>
      <xdr:col>24</xdr:col>
      <xdr:colOff>114300</xdr:colOff>
      <xdr:row>33</xdr:row>
      <xdr:rowOff>49054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4584700" y="5605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141781</xdr:rowOff>
    </xdr:from>
    <xdr:ext cx="469744" cy="259045"/>
    <xdr:sp macro="" textlink="">
      <xdr:nvSpPr>
        <xdr:cNvPr id="85" name="議会費該当値テキスト">
          <a:extLst>
            <a:ext uri="{FF2B5EF4-FFF2-40B4-BE49-F238E27FC236}">
              <a16:creationId xmlns:a16="http://schemas.microsoft.com/office/drawing/2014/main" id="{00000000-0008-0000-0700-000055000000}"/>
            </a:ext>
          </a:extLst>
        </xdr:cNvPr>
        <xdr:cNvSpPr txBox="1"/>
      </xdr:nvSpPr>
      <xdr:spPr>
        <a:xfrm>
          <a:off x="4686300" y="545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60325</xdr:rowOff>
    </xdr:from>
    <xdr:to>
      <xdr:col>20</xdr:col>
      <xdr:colOff>38100</xdr:colOff>
      <xdr:row>31</xdr:row>
      <xdr:rowOff>161925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3746500" y="537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7002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3562428" y="515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37465</xdr:rowOff>
    </xdr:from>
    <xdr:to>
      <xdr:col>15</xdr:col>
      <xdr:colOff>101600</xdr:colOff>
      <xdr:row>32</xdr:row>
      <xdr:rowOff>139065</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2857500" y="55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155592</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2673428" y="5299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66040</xdr:rowOff>
    </xdr:from>
    <xdr:to>
      <xdr:col>10</xdr:col>
      <xdr:colOff>165100</xdr:colOff>
      <xdr:row>33</xdr:row>
      <xdr:rowOff>167640</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968500" y="572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12717</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1784428" y="5499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37465</xdr:rowOff>
    </xdr:from>
    <xdr:to>
      <xdr:col>6</xdr:col>
      <xdr:colOff>38100</xdr:colOff>
      <xdr:row>32</xdr:row>
      <xdr:rowOff>139065</xdr:rowOff>
    </xdr:to>
    <xdr:sp macro="" textlink="">
      <xdr:nvSpPr>
        <xdr:cNvPr id="92" name="楕円 91">
          <a:extLst>
            <a:ext uri="{FF2B5EF4-FFF2-40B4-BE49-F238E27FC236}">
              <a16:creationId xmlns:a16="http://schemas.microsoft.com/office/drawing/2014/main" id="{00000000-0008-0000-0700-00005C000000}"/>
            </a:ext>
          </a:extLst>
        </xdr:cNvPr>
        <xdr:cNvSpPr/>
      </xdr:nvSpPr>
      <xdr:spPr>
        <a:xfrm>
          <a:off x="1079500" y="552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155592</xdr:rowOff>
    </xdr:from>
    <xdr:ext cx="469744" cy="259045"/>
    <xdr:sp macro="" textlink="">
      <xdr:nvSpPr>
        <xdr:cNvPr id="93" name="テキスト ボックス 92">
          <a:extLst>
            <a:ext uri="{FF2B5EF4-FFF2-40B4-BE49-F238E27FC236}">
              <a16:creationId xmlns:a16="http://schemas.microsoft.com/office/drawing/2014/main" id="{00000000-0008-0000-0700-00005D000000}"/>
            </a:ext>
          </a:extLst>
        </xdr:cNvPr>
        <xdr:cNvSpPr txBox="1"/>
      </xdr:nvSpPr>
      <xdr:spPr>
        <a:xfrm>
          <a:off x="895428" y="5299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1" name="正方形/長方形 100">
          <a:extLst>
            <a:ext uri="{FF2B5EF4-FFF2-40B4-BE49-F238E27FC236}">
              <a16:creationId xmlns:a16="http://schemas.microsoft.com/office/drawing/2014/main" id="{00000000-0008-0000-0700-000065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6" name="テキスト ボックス 115">
          <a:extLst>
            <a:ext uri="{FF2B5EF4-FFF2-40B4-BE49-F238E27FC236}">
              <a16:creationId xmlns:a16="http://schemas.microsoft.com/office/drawing/2014/main" id="{00000000-0008-0000-0700-000074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7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総務費グラフ枠">
          <a:extLst>
            <a:ext uri="{FF2B5EF4-FFF2-40B4-BE49-F238E27FC236}">
              <a16:creationId xmlns:a16="http://schemas.microsoft.com/office/drawing/2014/main" id="{00000000-0008-0000-07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5599</xdr:rowOff>
    </xdr:from>
    <xdr:to>
      <xdr:col>24</xdr:col>
      <xdr:colOff>62865</xdr:colOff>
      <xdr:row>58</xdr:row>
      <xdr:rowOff>3966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4633595" y="9092449"/>
          <a:ext cx="1270" cy="855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7793</xdr:rowOff>
    </xdr:from>
    <xdr:ext cx="534377" cy="259045"/>
    <xdr:sp macro="" textlink="">
      <xdr:nvSpPr>
        <xdr:cNvPr id="121" name="総務費最小値テキスト">
          <a:extLst>
            <a:ext uri="{FF2B5EF4-FFF2-40B4-BE49-F238E27FC236}">
              <a16:creationId xmlns:a16="http://schemas.microsoft.com/office/drawing/2014/main" id="{00000000-0008-0000-0700-000079000000}"/>
            </a:ext>
          </a:extLst>
        </xdr:cNvPr>
        <xdr:cNvSpPr txBox="1"/>
      </xdr:nvSpPr>
      <xdr:spPr>
        <a:xfrm>
          <a:off x="4686300" y="995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3966</xdr:rowOff>
    </xdr:from>
    <xdr:to>
      <xdr:col>24</xdr:col>
      <xdr:colOff>152400</xdr:colOff>
      <xdr:row>58</xdr:row>
      <xdr:rowOff>3966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4546600" y="9948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123726</xdr:rowOff>
    </xdr:from>
    <xdr:ext cx="599010" cy="259045"/>
    <xdr:sp macro="" textlink="">
      <xdr:nvSpPr>
        <xdr:cNvPr id="123" name="総務費最大値テキスト">
          <a:extLst>
            <a:ext uri="{FF2B5EF4-FFF2-40B4-BE49-F238E27FC236}">
              <a16:creationId xmlns:a16="http://schemas.microsoft.com/office/drawing/2014/main" id="{00000000-0008-0000-0700-00007B000000}"/>
            </a:ext>
          </a:extLst>
        </xdr:cNvPr>
        <xdr:cNvSpPr txBox="1"/>
      </xdr:nvSpPr>
      <xdr:spPr>
        <a:xfrm>
          <a:off x="4686300" y="8867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133,069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5599</xdr:rowOff>
    </xdr:from>
    <xdr:to>
      <xdr:col>24</xdr:col>
      <xdr:colOff>152400</xdr:colOff>
      <xdr:row>53</xdr:row>
      <xdr:rowOff>5599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4546600" y="9092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51003</xdr:rowOff>
    </xdr:from>
    <xdr:to>
      <xdr:col>24</xdr:col>
      <xdr:colOff>63500</xdr:colOff>
      <xdr:row>58</xdr:row>
      <xdr:rowOff>1789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3797300" y="9823653"/>
          <a:ext cx="838200" cy="122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151085</xdr:rowOff>
    </xdr:from>
    <xdr:ext cx="534377" cy="259045"/>
    <xdr:sp macro="" textlink="">
      <xdr:nvSpPr>
        <xdr:cNvPr id="126" name="総務費平均値テキスト">
          <a:extLst>
            <a:ext uri="{FF2B5EF4-FFF2-40B4-BE49-F238E27FC236}">
              <a16:creationId xmlns:a16="http://schemas.microsoft.com/office/drawing/2014/main" id="{00000000-0008-0000-0700-00007E000000}"/>
            </a:ext>
          </a:extLst>
        </xdr:cNvPr>
        <xdr:cNvSpPr txBox="1"/>
      </xdr:nvSpPr>
      <xdr:spPr>
        <a:xfrm>
          <a:off x="4686300" y="94093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128208</xdr:rowOff>
    </xdr:from>
    <xdr:to>
      <xdr:col>24</xdr:col>
      <xdr:colOff>114300</xdr:colOff>
      <xdr:row>56</xdr:row>
      <xdr:rowOff>58358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4584700" y="9557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51003</xdr:rowOff>
    </xdr:from>
    <xdr:to>
      <xdr:col>19</xdr:col>
      <xdr:colOff>177800</xdr:colOff>
      <xdr:row>58</xdr:row>
      <xdr:rowOff>71327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2908300" y="9823653"/>
          <a:ext cx="889000" cy="191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162716</xdr:rowOff>
    </xdr:from>
    <xdr:to>
      <xdr:col>20</xdr:col>
      <xdr:colOff>38100</xdr:colOff>
      <xdr:row>56</xdr:row>
      <xdr:rowOff>92866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3746500" y="959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109393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530111" y="9367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141355</xdr:rowOff>
    </xdr:from>
    <xdr:to>
      <xdr:col>15</xdr:col>
      <xdr:colOff>50800</xdr:colOff>
      <xdr:row>58</xdr:row>
      <xdr:rowOff>71327</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a:off x="2019300" y="9742555"/>
          <a:ext cx="889000" cy="27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83979</xdr:rowOff>
    </xdr:from>
    <xdr:to>
      <xdr:col>15</xdr:col>
      <xdr:colOff>101600</xdr:colOff>
      <xdr:row>57</xdr:row>
      <xdr:rowOff>14129</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2857500" y="9685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30656</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641111" y="9460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44983</xdr:rowOff>
    </xdr:from>
    <xdr:to>
      <xdr:col>10</xdr:col>
      <xdr:colOff>114300</xdr:colOff>
      <xdr:row>56</xdr:row>
      <xdr:rowOff>141355</xdr:rowOff>
    </xdr:to>
    <xdr:cxnSp macro="">
      <xdr:nvCxnSpPr>
        <xdr:cNvPr id="134" name="直線コネクタ 133">
          <a:extLst>
            <a:ext uri="{FF2B5EF4-FFF2-40B4-BE49-F238E27FC236}">
              <a16:creationId xmlns:a16="http://schemas.microsoft.com/office/drawing/2014/main" id="{00000000-0008-0000-0700-000086000000}"/>
            </a:ext>
          </a:extLst>
        </xdr:cNvPr>
        <xdr:cNvCxnSpPr/>
      </xdr:nvCxnSpPr>
      <xdr:spPr>
        <a:xfrm>
          <a:off x="1130300" y="8960383"/>
          <a:ext cx="889000" cy="78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67858</xdr:rowOff>
    </xdr:from>
    <xdr:to>
      <xdr:col>10</xdr:col>
      <xdr:colOff>165100</xdr:colOff>
      <xdr:row>56</xdr:row>
      <xdr:rowOff>169458</xdr:rowOff>
    </xdr:to>
    <xdr:sp macro="" textlink="">
      <xdr:nvSpPr>
        <xdr:cNvPr id="135" name="フローチャート: 判断 134">
          <a:extLst>
            <a:ext uri="{FF2B5EF4-FFF2-40B4-BE49-F238E27FC236}">
              <a16:creationId xmlns:a16="http://schemas.microsoft.com/office/drawing/2014/main" id="{00000000-0008-0000-0700-000087000000}"/>
            </a:ext>
          </a:extLst>
        </xdr:cNvPr>
        <xdr:cNvSpPr/>
      </xdr:nvSpPr>
      <xdr:spPr>
        <a:xfrm>
          <a:off x="1968500" y="9669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14535</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752111" y="94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24816</xdr:rowOff>
    </xdr:from>
    <xdr:to>
      <xdr:col>6</xdr:col>
      <xdr:colOff>38100</xdr:colOff>
      <xdr:row>50</xdr:row>
      <xdr:rowOff>126416</xdr:rowOff>
    </xdr:to>
    <xdr:sp macro="" textlink="">
      <xdr:nvSpPr>
        <xdr:cNvPr id="137" name="フローチャート: 判断 136">
          <a:extLst>
            <a:ext uri="{FF2B5EF4-FFF2-40B4-BE49-F238E27FC236}">
              <a16:creationId xmlns:a16="http://schemas.microsoft.com/office/drawing/2014/main" id="{00000000-0008-0000-0700-000089000000}"/>
            </a:ext>
          </a:extLst>
        </xdr:cNvPr>
        <xdr:cNvSpPr/>
      </xdr:nvSpPr>
      <xdr:spPr>
        <a:xfrm>
          <a:off x="1079500" y="8597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142943</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830795" y="8372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122439</xdr:rowOff>
    </xdr:from>
    <xdr:to>
      <xdr:col>24</xdr:col>
      <xdr:colOff>114300</xdr:colOff>
      <xdr:row>58</xdr:row>
      <xdr:rowOff>52589</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4584700" y="989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37366</xdr:rowOff>
    </xdr:from>
    <xdr:ext cx="534377" cy="259045"/>
    <xdr:sp macro="" textlink="">
      <xdr:nvSpPr>
        <xdr:cNvPr id="145" name="総務費該当値テキスト">
          <a:extLst>
            <a:ext uri="{FF2B5EF4-FFF2-40B4-BE49-F238E27FC236}">
              <a16:creationId xmlns:a16="http://schemas.microsoft.com/office/drawing/2014/main" id="{00000000-0008-0000-0700-000091000000}"/>
            </a:ext>
          </a:extLst>
        </xdr:cNvPr>
        <xdr:cNvSpPr txBox="1"/>
      </xdr:nvSpPr>
      <xdr:spPr>
        <a:xfrm>
          <a:off x="4686300" y="981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203</xdr:rowOff>
    </xdr:from>
    <xdr:to>
      <xdr:col>20</xdr:col>
      <xdr:colOff>38100</xdr:colOff>
      <xdr:row>57</xdr:row>
      <xdr:rowOff>101803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3746500" y="97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92930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3530111" y="9865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20527</xdr:rowOff>
    </xdr:from>
    <xdr:to>
      <xdr:col>15</xdr:col>
      <xdr:colOff>101600</xdr:colOff>
      <xdr:row>58</xdr:row>
      <xdr:rowOff>122127</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2857500" y="996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113254</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2641111" y="10057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90555</xdr:rowOff>
    </xdr:from>
    <xdr:to>
      <xdr:col>10</xdr:col>
      <xdr:colOff>165100</xdr:colOff>
      <xdr:row>57</xdr:row>
      <xdr:rowOff>20705</xdr:rowOff>
    </xdr:to>
    <xdr:sp macro="" textlink="">
      <xdr:nvSpPr>
        <xdr:cNvPr id="150" name="楕円 149">
          <a:extLst>
            <a:ext uri="{FF2B5EF4-FFF2-40B4-BE49-F238E27FC236}">
              <a16:creationId xmlns:a16="http://schemas.microsoft.com/office/drawing/2014/main" id="{00000000-0008-0000-0700-000096000000}"/>
            </a:ext>
          </a:extLst>
        </xdr:cNvPr>
        <xdr:cNvSpPr/>
      </xdr:nvSpPr>
      <xdr:spPr>
        <a:xfrm>
          <a:off x="1968500" y="969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11832</xdr:rowOff>
    </xdr:from>
    <xdr:ext cx="534377" cy="259045"/>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1752111" y="978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165633</xdr:rowOff>
    </xdr:from>
    <xdr:to>
      <xdr:col>6</xdr:col>
      <xdr:colOff>38100</xdr:colOff>
      <xdr:row>52</xdr:row>
      <xdr:rowOff>95783</xdr:rowOff>
    </xdr:to>
    <xdr:sp macro="" textlink="">
      <xdr:nvSpPr>
        <xdr:cNvPr id="152" name="楕円 151">
          <a:extLst>
            <a:ext uri="{FF2B5EF4-FFF2-40B4-BE49-F238E27FC236}">
              <a16:creationId xmlns:a16="http://schemas.microsoft.com/office/drawing/2014/main" id="{00000000-0008-0000-0700-000098000000}"/>
            </a:ext>
          </a:extLst>
        </xdr:cNvPr>
        <xdr:cNvSpPr/>
      </xdr:nvSpPr>
      <xdr:spPr>
        <a:xfrm>
          <a:off x="1079500" y="890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86910</xdr:rowOff>
    </xdr:from>
    <xdr:ext cx="599010"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830795" y="900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7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7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7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4" name="テキスト ボックス 173">
          <a:extLst>
            <a:ext uri="{FF2B5EF4-FFF2-40B4-BE49-F238E27FC236}">
              <a16:creationId xmlns:a16="http://schemas.microsoft.com/office/drawing/2014/main" id="{00000000-0008-0000-0700-0000AE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5" name="民生費グラフ枠">
          <a:extLst>
            <a:ext uri="{FF2B5EF4-FFF2-40B4-BE49-F238E27FC236}">
              <a16:creationId xmlns:a16="http://schemas.microsoft.com/office/drawing/2014/main" id="{00000000-0008-0000-0700-0000AF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10541</xdr:rowOff>
    </xdr:from>
    <xdr:to>
      <xdr:col>24</xdr:col>
      <xdr:colOff>62865</xdr:colOff>
      <xdr:row>75</xdr:row>
      <xdr:rowOff>162582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4633595" y="12012041"/>
          <a:ext cx="1270" cy="1009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166409</xdr:rowOff>
    </xdr:from>
    <xdr:ext cx="599010" cy="259045"/>
    <xdr:sp macro="" textlink="">
      <xdr:nvSpPr>
        <xdr:cNvPr id="177" name="民生費最小値テキスト">
          <a:extLst>
            <a:ext uri="{FF2B5EF4-FFF2-40B4-BE49-F238E27FC236}">
              <a16:creationId xmlns:a16="http://schemas.microsoft.com/office/drawing/2014/main" id="{00000000-0008-0000-0700-0000B1000000}"/>
            </a:ext>
          </a:extLst>
        </xdr:cNvPr>
        <xdr:cNvSpPr txBox="1"/>
      </xdr:nvSpPr>
      <xdr:spPr>
        <a:xfrm>
          <a:off x="4686300" y="13025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75</xdr:row>
      <xdr:rowOff>162582</xdr:rowOff>
    </xdr:from>
    <xdr:to>
      <xdr:col>24</xdr:col>
      <xdr:colOff>152400</xdr:colOff>
      <xdr:row>75</xdr:row>
      <xdr:rowOff>162582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3021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128668</xdr:rowOff>
    </xdr:from>
    <xdr:ext cx="599010" cy="259045"/>
    <xdr:sp macro="" textlink="">
      <xdr:nvSpPr>
        <xdr:cNvPr id="179" name="民生費最大値テキスト">
          <a:extLst>
            <a:ext uri="{FF2B5EF4-FFF2-40B4-BE49-F238E27FC236}">
              <a16:creationId xmlns:a16="http://schemas.microsoft.com/office/drawing/2014/main" id="{00000000-0008-0000-0700-0000B3000000}"/>
            </a:ext>
          </a:extLst>
        </xdr:cNvPr>
        <xdr:cNvSpPr txBox="1"/>
      </xdr:nvSpPr>
      <xdr:spPr>
        <a:xfrm>
          <a:off x="4686300" y="11787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205,650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10541</xdr:rowOff>
    </xdr:from>
    <xdr:to>
      <xdr:col>24</xdr:col>
      <xdr:colOff>152400</xdr:colOff>
      <xdr:row>70</xdr:row>
      <xdr:rowOff>10541</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4546600" y="12012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162469</xdr:rowOff>
    </xdr:from>
    <xdr:to>
      <xdr:col>24</xdr:col>
      <xdr:colOff>63500</xdr:colOff>
      <xdr:row>77</xdr:row>
      <xdr:rowOff>13810</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3797300" y="13021219"/>
          <a:ext cx="838200" cy="19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117881</xdr:rowOff>
    </xdr:from>
    <xdr:ext cx="599010" cy="259045"/>
    <xdr:sp macro="" textlink="">
      <xdr:nvSpPr>
        <xdr:cNvPr id="182" name="民生費平均値テキスト">
          <a:extLst>
            <a:ext uri="{FF2B5EF4-FFF2-40B4-BE49-F238E27FC236}">
              <a16:creationId xmlns:a16="http://schemas.microsoft.com/office/drawing/2014/main" id="{00000000-0008-0000-0700-0000B6000000}"/>
            </a:ext>
          </a:extLst>
        </xdr:cNvPr>
        <xdr:cNvSpPr txBox="1"/>
      </xdr:nvSpPr>
      <xdr:spPr>
        <a:xfrm>
          <a:off x="4686300" y="121193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95004</xdr:rowOff>
    </xdr:from>
    <xdr:to>
      <xdr:col>24</xdr:col>
      <xdr:colOff>114300</xdr:colOff>
      <xdr:row>72</xdr:row>
      <xdr:rowOff>25154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4584700" y="1226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13810</xdr:rowOff>
    </xdr:from>
    <xdr:to>
      <xdr:col>19</xdr:col>
      <xdr:colOff>177800</xdr:colOff>
      <xdr:row>77</xdr:row>
      <xdr:rowOff>84584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908300" y="13215460"/>
          <a:ext cx="889000" cy="70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73</xdr:row>
      <xdr:rowOff>5095</xdr:rowOff>
    </xdr:from>
    <xdr:to>
      <xdr:col>20</xdr:col>
      <xdr:colOff>38100</xdr:colOff>
      <xdr:row>73</xdr:row>
      <xdr:rowOff>106695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3746500" y="125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123222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3497795" y="12296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76698</xdr:rowOff>
    </xdr:from>
    <xdr:to>
      <xdr:col>15</xdr:col>
      <xdr:colOff>50800</xdr:colOff>
      <xdr:row>77</xdr:row>
      <xdr:rowOff>84584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a:off x="2019300" y="13106898"/>
          <a:ext cx="889000" cy="179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136586</xdr:rowOff>
    </xdr:from>
    <xdr:to>
      <xdr:col>15</xdr:col>
      <xdr:colOff>101600</xdr:colOff>
      <xdr:row>75</xdr:row>
      <xdr:rowOff>66736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2857500" y="12823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83263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608795" y="1259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76698</xdr:rowOff>
    </xdr:from>
    <xdr:to>
      <xdr:col>10</xdr:col>
      <xdr:colOff>114300</xdr:colOff>
      <xdr:row>78</xdr:row>
      <xdr:rowOff>112908</xdr:rowOff>
    </xdr:to>
    <xdr:cxnSp macro="">
      <xdr:nvCxnSpPr>
        <xdr:cNvPr id="190" name="直線コネクタ 189">
          <a:extLst>
            <a:ext uri="{FF2B5EF4-FFF2-40B4-BE49-F238E27FC236}">
              <a16:creationId xmlns:a16="http://schemas.microsoft.com/office/drawing/2014/main" id="{00000000-0008-0000-0700-0000BE000000}"/>
            </a:ext>
          </a:extLst>
        </xdr:cNvPr>
        <xdr:cNvCxnSpPr/>
      </xdr:nvCxnSpPr>
      <xdr:spPr>
        <a:xfrm flipV="1">
          <a:off x="1130300" y="13106898"/>
          <a:ext cx="889000" cy="37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73</xdr:row>
      <xdr:rowOff>134117</xdr:rowOff>
    </xdr:from>
    <xdr:to>
      <xdr:col>10</xdr:col>
      <xdr:colOff>165100</xdr:colOff>
      <xdr:row>74</xdr:row>
      <xdr:rowOff>64267</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968500" y="1264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80794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719795" y="1242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81585</xdr:rowOff>
    </xdr:from>
    <xdr:to>
      <xdr:col>6</xdr:col>
      <xdr:colOff>38100</xdr:colOff>
      <xdr:row>76</xdr:row>
      <xdr:rowOff>11736</xdr:rowOff>
    </xdr:to>
    <xdr:sp macro="" textlink="">
      <xdr:nvSpPr>
        <xdr:cNvPr id="193" name="フローチャート: 判断 192">
          <a:extLst>
            <a:ext uri="{FF2B5EF4-FFF2-40B4-BE49-F238E27FC236}">
              <a16:creationId xmlns:a16="http://schemas.microsoft.com/office/drawing/2014/main" id="{00000000-0008-0000-0700-0000C1000000}"/>
            </a:ext>
          </a:extLst>
        </xdr:cNvPr>
        <xdr:cNvSpPr/>
      </xdr:nvSpPr>
      <xdr:spPr>
        <a:xfrm>
          <a:off x="1079500" y="129403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28262</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830795" y="12715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111668</xdr:rowOff>
    </xdr:from>
    <xdr:to>
      <xdr:col>24</xdr:col>
      <xdr:colOff>114300</xdr:colOff>
      <xdr:row>76</xdr:row>
      <xdr:rowOff>41818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4584700" y="1297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26595</xdr:rowOff>
    </xdr:from>
    <xdr:ext cx="599010" cy="259045"/>
    <xdr:sp macro="" textlink="">
      <xdr:nvSpPr>
        <xdr:cNvPr id="201" name="民生費該当値テキスト">
          <a:extLst>
            <a:ext uri="{FF2B5EF4-FFF2-40B4-BE49-F238E27FC236}">
              <a16:creationId xmlns:a16="http://schemas.microsoft.com/office/drawing/2014/main" id="{00000000-0008-0000-0700-0000C9000000}"/>
            </a:ext>
          </a:extLst>
        </xdr:cNvPr>
        <xdr:cNvSpPr txBox="1"/>
      </xdr:nvSpPr>
      <xdr:spPr>
        <a:xfrm>
          <a:off x="4686300" y="12885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134460</xdr:rowOff>
    </xdr:from>
    <xdr:to>
      <xdr:col>20</xdr:col>
      <xdr:colOff>38100</xdr:colOff>
      <xdr:row>77</xdr:row>
      <xdr:rowOff>64610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3746500" y="1316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55737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3497795" y="13257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33784</xdr:rowOff>
    </xdr:from>
    <xdr:to>
      <xdr:col>15</xdr:col>
      <xdr:colOff>101600</xdr:colOff>
      <xdr:row>77</xdr:row>
      <xdr:rowOff>135384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2857500" y="1323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126511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2608795" y="13328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25898</xdr:rowOff>
    </xdr:from>
    <xdr:to>
      <xdr:col>10</xdr:col>
      <xdr:colOff>165100</xdr:colOff>
      <xdr:row>76</xdr:row>
      <xdr:rowOff>127498</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968500" y="1305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118625</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1719795" y="13148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62108</xdr:rowOff>
    </xdr:from>
    <xdr:to>
      <xdr:col>6</xdr:col>
      <xdr:colOff>38100</xdr:colOff>
      <xdr:row>78</xdr:row>
      <xdr:rowOff>163708</xdr:rowOff>
    </xdr:to>
    <xdr:sp macro="" textlink="">
      <xdr:nvSpPr>
        <xdr:cNvPr id="208" name="楕円 207">
          <a:extLst>
            <a:ext uri="{FF2B5EF4-FFF2-40B4-BE49-F238E27FC236}">
              <a16:creationId xmlns:a16="http://schemas.microsoft.com/office/drawing/2014/main" id="{00000000-0008-0000-0700-0000D0000000}"/>
            </a:ext>
          </a:extLst>
        </xdr:cNvPr>
        <xdr:cNvSpPr/>
      </xdr:nvSpPr>
      <xdr:spPr>
        <a:xfrm>
          <a:off x="1079500" y="1343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154835</xdr:rowOff>
    </xdr:from>
    <xdr:ext cx="599010" cy="259045"/>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830795" y="13527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7" name="正方形/長方形 216">
          <a:extLst>
            <a:ext uri="{FF2B5EF4-FFF2-40B4-BE49-F238E27FC236}">
              <a16:creationId xmlns:a16="http://schemas.microsoft.com/office/drawing/2014/main" id="{00000000-0008-0000-0700-0000D9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id="{00000000-0008-0000-07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a:extLst>
            <a:ext uri="{FF2B5EF4-FFF2-40B4-BE49-F238E27FC236}">
              <a16:creationId xmlns:a16="http://schemas.microsoft.com/office/drawing/2014/main" id="{00000000-0008-0000-07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134260</xdr:rowOff>
    </xdr:from>
    <xdr:to>
      <xdr:col>24</xdr:col>
      <xdr:colOff>62865</xdr:colOff>
      <xdr:row>97</xdr:row>
      <xdr:rowOff>85224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4633595" y="15564760"/>
          <a:ext cx="1270" cy="1151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89051</xdr:rowOff>
    </xdr:from>
    <xdr:ext cx="534377" cy="259045"/>
    <xdr:sp macro="" textlink="">
      <xdr:nvSpPr>
        <xdr:cNvPr id="233" name="衛生費最小値テキスト">
          <a:extLst>
            <a:ext uri="{FF2B5EF4-FFF2-40B4-BE49-F238E27FC236}">
              <a16:creationId xmlns:a16="http://schemas.microsoft.com/office/drawing/2014/main" id="{00000000-0008-0000-0700-0000E9000000}"/>
            </a:ext>
          </a:extLst>
        </xdr:cNvPr>
        <xdr:cNvSpPr txBox="1"/>
      </xdr:nvSpPr>
      <xdr:spPr>
        <a:xfrm>
          <a:off x="4686300" y="1671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85224</xdr:rowOff>
    </xdr:from>
    <xdr:to>
      <xdr:col>24</xdr:col>
      <xdr:colOff>152400</xdr:colOff>
      <xdr:row>97</xdr:row>
      <xdr:rowOff>85224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715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80937</xdr:rowOff>
    </xdr:from>
    <xdr:ext cx="534377" cy="259045"/>
    <xdr:sp macro="" textlink="">
      <xdr:nvSpPr>
        <xdr:cNvPr id="235" name="衛生費最大値テキスト">
          <a:extLst>
            <a:ext uri="{FF2B5EF4-FFF2-40B4-BE49-F238E27FC236}">
              <a16:creationId xmlns:a16="http://schemas.microsoft.com/office/drawing/2014/main" id="{00000000-0008-0000-0700-0000EB000000}"/>
            </a:ext>
          </a:extLst>
        </xdr:cNvPr>
        <xdr:cNvSpPr txBox="1"/>
      </xdr:nvSpPr>
      <xdr:spPr>
        <a:xfrm>
          <a:off x="4686300" y="1533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80,238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134260</xdr:rowOff>
    </xdr:from>
    <xdr:to>
      <xdr:col>24</xdr:col>
      <xdr:colOff>152400</xdr:colOff>
      <xdr:row>90</xdr:row>
      <xdr:rowOff>134260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4546600" y="1556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91191</xdr:rowOff>
    </xdr:from>
    <xdr:to>
      <xdr:col>24</xdr:col>
      <xdr:colOff>63500</xdr:colOff>
      <xdr:row>96</xdr:row>
      <xdr:rowOff>92951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3797300" y="16550391"/>
          <a:ext cx="838200" cy="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104187</xdr:rowOff>
    </xdr:from>
    <xdr:ext cx="534377" cy="259045"/>
    <xdr:sp macro="" textlink="">
      <xdr:nvSpPr>
        <xdr:cNvPr id="238" name="衛生費平均値テキスト">
          <a:extLst>
            <a:ext uri="{FF2B5EF4-FFF2-40B4-BE49-F238E27FC236}">
              <a16:creationId xmlns:a16="http://schemas.microsoft.com/office/drawing/2014/main" id="{00000000-0008-0000-0700-0000EE000000}"/>
            </a:ext>
          </a:extLst>
        </xdr:cNvPr>
        <xdr:cNvSpPr txBox="1"/>
      </xdr:nvSpPr>
      <xdr:spPr>
        <a:xfrm>
          <a:off x="4686300" y="16049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81310</xdr:rowOff>
    </xdr:from>
    <xdr:to>
      <xdr:col>24</xdr:col>
      <xdr:colOff>114300</xdr:colOff>
      <xdr:row>95</xdr:row>
      <xdr:rowOff>11460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4584700" y="1619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91191</xdr:rowOff>
    </xdr:from>
    <xdr:to>
      <xdr:col>19</xdr:col>
      <xdr:colOff>177800</xdr:colOff>
      <xdr:row>96</xdr:row>
      <xdr:rowOff>127333</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908300" y="16550391"/>
          <a:ext cx="889000" cy="36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150943</xdr:rowOff>
    </xdr:from>
    <xdr:to>
      <xdr:col>20</xdr:col>
      <xdr:colOff>38100</xdr:colOff>
      <xdr:row>94</xdr:row>
      <xdr:rowOff>81093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3746500" y="16095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97620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530111" y="1587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121321</xdr:rowOff>
    </xdr:from>
    <xdr:to>
      <xdr:col>15</xdr:col>
      <xdr:colOff>50800</xdr:colOff>
      <xdr:row>96</xdr:row>
      <xdr:rowOff>127333</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2019300" y="16580521"/>
          <a:ext cx="889000" cy="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128333</xdr:rowOff>
    </xdr:from>
    <xdr:to>
      <xdr:col>15</xdr:col>
      <xdr:colOff>101600</xdr:colOff>
      <xdr:row>95</xdr:row>
      <xdr:rowOff>58483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2857500" y="1624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75010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641111" y="16019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121321</xdr:rowOff>
    </xdr:from>
    <xdr:to>
      <xdr:col>10</xdr:col>
      <xdr:colOff>114300</xdr:colOff>
      <xdr:row>97</xdr:row>
      <xdr:rowOff>132248</xdr:rowOff>
    </xdr:to>
    <xdr:cxnSp macro="">
      <xdr:nvCxnSpPr>
        <xdr:cNvPr id="246" name="直線コネクタ 245">
          <a:extLst>
            <a:ext uri="{FF2B5EF4-FFF2-40B4-BE49-F238E27FC236}">
              <a16:creationId xmlns:a16="http://schemas.microsoft.com/office/drawing/2014/main" id="{00000000-0008-0000-0700-0000F6000000}"/>
            </a:ext>
          </a:extLst>
        </xdr:cNvPr>
        <xdr:cNvCxnSpPr/>
      </xdr:nvCxnSpPr>
      <xdr:spPr>
        <a:xfrm flipV="1">
          <a:off x="1130300" y="16580521"/>
          <a:ext cx="889000" cy="18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66543</xdr:rowOff>
    </xdr:from>
    <xdr:to>
      <xdr:col>10</xdr:col>
      <xdr:colOff>165100</xdr:colOff>
      <xdr:row>94</xdr:row>
      <xdr:rowOff>168143</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968500" y="161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13220</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752111" y="1595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157342</xdr:rowOff>
    </xdr:from>
    <xdr:to>
      <xdr:col>6</xdr:col>
      <xdr:colOff>38100</xdr:colOff>
      <xdr:row>95</xdr:row>
      <xdr:rowOff>87492</xdr:rowOff>
    </xdr:to>
    <xdr:sp macro="" textlink="">
      <xdr:nvSpPr>
        <xdr:cNvPr id="249" name="フローチャート: 判断 248">
          <a:extLst>
            <a:ext uri="{FF2B5EF4-FFF2-40B4-BE49-F238E27FC236}">
              <a16:creationId xmlns:a16="http://schemas.microsoft.com/office/drawing/2014/main" id="{00000000-0008-0000-0700-0000F9000000}"/>
            </a:ext>
          </a:extLst>
        </xdr:cNvPr>
        <xdr:cNvSpPr/>
      </xdr:nvSpPr>
      <xdr:spPr>
        <a:xfrm>
          <a:off x="1079500" y="1627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104019</xdr:rowOff>
    </xdr:from>
    <xdr:ext cx="534377"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63111" y="1604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42151</xdr:rowOff>
    </xdr:from>
    <xdr:to>
      <xdr:col>24</xdr:col>
      <xdr:colOff>114300</xdr:colOff>
      <xdr:row>96</xdr:row>
      <xdr:rowOff>143751</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4584700" y="1650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20578</xdr:rowOff>
    </xdr:from>
    <xdr:ext cx="534377" cy="259045"/>
    <xdr:sp macro="" textlink="">
      <xdr:nvSpPr>
        <xdr:cNvPr id="257" name="衛生費該当値テキスト">
          <a:extLst>
            <a:ext uri="{FF2B5EF4-FFF2-40B4-BE49-F238E27FC236}">
              <a16:creationId xmlns:a16="http://schemas.microsoft.com/office/drawing/2014/main" id="{00000000-0008-0000-0700-000001010000}"/>
            </a:ext>
          </a:extLst>
        </xdr:cNvPr>
        <xdr:cNvSpPr txBox="1"/>
      </xdr:nvSpPr>
      <xdr:spPr>
        <a:xfrm>
          <a:off x="4686300" y="164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40391</xdr:rowOff>
    </xdr:from>
    <xdr:to>
      <xdr:col>20</xdr:col>
      <xdr:colOff>38100</xdr:colOff>
      <xdr:row>96</xdr:row>
      <xdr:rowOff>141991</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3746500" y="16499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133118</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3530111" y="1659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76533</xdr:rowOff>
    </xdr:from>
    <xdr:to>
      <xdr:col>15</xdr:col>
      <xdr:colOff>101600</xdr:colOff>
      <xdr:row>97</xdr:row>
      <xdr:rowOff>6683</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2857500" y="16535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169260</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2641111" y="1662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70521</xdr:rowOff>
    </xdr:from>
    <xdr:to>
      <xdr:col>10</xdr:col>
      <xdr:colOff>165100</xdr:colOff>
      <xdr:row>97</xdr:row>
      <xdr:rowOff>671</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968500" y="1652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163248</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1752111" y="16622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81448</xdr:rowOff>
    </xdr:from>
    <xdr:to>
      <xdr:col>6</xdr:col>
      <xdr:colOff>38100</xdr:colOff>
      <xdr:row>98</xdr:row>
      <xdr:rowOff>11598</xdr:rowOff>
    </xdr:to>
    <xdr:sp macro="" textlink="">
      <xdr:nvSpPr>
        <xdr:cNvPr id="264" name="楕円 263">
          <a:extLst>
            <a:ext uri="{FF2B5EF4-FFF2-40B4-BE49-F238E27FC236}">
              <a16:creationId xmlns:a16="http://schemas.microsoft.com/office/drawing/2014/main" id="{00000000-0008-0000-0700-000008010000}"/>
            </a:ext>
          </a:extLst>
        </xdr:cNvPr>
        <xdr:cNvSpPr/>
      </xdr:nvSpPr>
      <xdr:spPr>
        <a:xfrm>
          <a:off x="1079500" y="1671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2725</xdr:rowOff>
    </xdr:from>
    <xdr:ext cx="534377" cy="259045"/>
    <xdr:sp macro="" textlink="">
      <xdr:nvSpPr>
        <xdr:cNvPr id="265" name="テキスト ボックス 264">
          <a:extLst>
            <a:ext uri="{FF2B5EF4-FFF2-40B4-BE49-F238E27FC236}">
              <a16:creationId xmlns:a16="http://schemas.microsoft.com/office/drawing/2014/main" id="{00000000-0008-0000-0700-000009010000}"/>
            </a:ext>
          </a:extLst>
        </xdr:cNvPr>
        <xdr:cNvSpPr txBox="1"/>
      </xdr:nvSpPr>
      <xdr:spPr>
        <a:xfrm>
          <a:off x="863111" y="1680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38</xdr:row>
      <xdr:rowOff>73677</xdr:rowOff>
    </xdr:from>
    <xdr:ext cx="37702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226974" y="6588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36</xdr:row>
      <xdr:rowOff>35577</xdr:rowOff>
    </xdr:from>
    <xdr:ext cx="377026"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226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33</xdr:row>
      <xdr:rowOff>168927</xdr:rowOff>
    </xdr:from>
    <xdr:ext cx="377026"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226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31</xdr:row>
      <xdr:rowOff>130827</xdr:rowOff>
    </xdr:from>
    <xdr:ext cx="377026"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226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162560</xdr:rowOff>
    </xdr:from>
    <xdr:to>
      <xdr:col>54</xdr:col>
      <xdr:colOff>189865</xdr:colOff>
      <xdr:row>39</xdr:row>
      <xdr:rowOff>57785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34610"/>
          <a:ext cx="1270" cy="16097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61612</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481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57785</xdr:rowOff>
    </xdr:from>
    <xdr:to>
      <xdr:col>55</xdr:col>
      <xdr:colOff>88900</xdr:colOff>
      <xdr:row>39</xdr:row>
      <xdr:rowOff>57785</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44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109237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0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162560</xdr:rowOff>
    </xdr:from>
    <xdr:to>
      <xdr:col>55</xdr:col>
      <xdr:colOff>88900</xdr:colOff>
      <xdr:row>29</xdr:row>
      <xdr:rowOff>162560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3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57785</xdr:rowOff>
    </xdr:from>
    <xdr:to>
      <xdr:col>55</xdr:col>
      <xdr:colOff>0</xdr:colOff>
      <xdr:row>39</xdr:row>
      <xdr:rowOff>59690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74433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79392</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556579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56515</xdr:rowOff>
    </xdr:from>
    <xdr:to>
      <xdr:col>55</xdr:col>
      <xdr:colOff>50800</xdr:colOff>
      <xdr:row>33</xdr:row>
      <xdr:rowOff>158115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5714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59690</xdr:rowOff>
    </xdr:from>
    <xdr:to>
      <xdr:col>50</xdr:col>
      <xdr:colOff>114300</xdr:colOff>
      <xdr:row>39</xdr:row>
      <xdr:rowOff>61595</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74624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32</xdr:row>
      <xdr:rowOff>144145</xdr:rowOff>
    </xdr:from>
    <xdr:to>
      <xdr:col>50</xdr:col>
      <xdr:colOff>165100</xdr:colOff>
      <xdr:row>33</xdr:row>
      <xdr:rowOff>74295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5630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31</xdr:row>
      <xdr:rowOff>90822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5405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61595</xdr:rowOff>
    </xdr:from>
    <xdr:to>
      <xdr:col>45</xdr:col>
      <xdr:colOff>177800</xdr:colOff>
      <xdr:row>39</xdr:row>
      <xdr:rowOff>63500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674814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77470</xdr:rowOff>
    </xdr:from>
    <xdr:to>
      <xdr:col>46</xdr:col>
      <xdr:colOff>38100</xdr:colOff>
      <xdr:row>35</xdr:row>
      <xdr:rowOff>7620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5906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33</xdr:row>
      <xdr:rowOff>24147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56819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63500</xdr:rowOff>
    </xdr:from>
    <xdr:to>
      <xdr:col>41</xdr:col>
      <xdr:colOff>50800</xdr:colOff>
      <xdr:row>39</xdr:row>
      <xdr:rowOff>67310</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7500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163195</xdr:rowOff>
    </xdr:from>
    <xdr:to>
      <xdr:col>41</xdr:col>
      <xdr:colOff>101600</xdr:colOff>
      <xdr:row>34</xdr:row>
      <xdr:rowOff>93345</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582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32</xdr:row>
      <xdr:rowOff>109872</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55962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146050</xdr:rowOff>
    </xdr:from>
    <xdr:to>
      <xdr:col>36</xdr:col>
      <xdr:colOff>165100</xdr:colOff>
      <xdr:row>37</xdr:row>
      <xdr:rowOff>76200</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1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92727</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0934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6985</xdr:rowOff>
    </xdr:from>
    <xdr:to>
      <xdr:col>55</xdr:col>
      <xdr:colOff>50800</xdr:colOff>
      <xdr:row>39</xdr:row>
      <xdr:rowOff>108585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69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93362</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6084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8890</xdr:rowOff>
    </xdr:from>
    <xdr:to>
      <xdr:col>50</xdr:col>
      <xdr:colOff>165100</xdr:colOff>
      <xdr:row>39</xdr:row>
      <xdr:rowOff>110490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69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101617</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788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10795</xdr:rowOff>
    </xdr:from>
    <xdr:to>
      <xdr:col>46</xdr:col>
      <xdr:colOff>38100</xdr:colOff>
      <xdr:row>39</xdr:row>
      <xdr:rowOff>112395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69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103522</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7900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12700</xdr:rowOff>
    </xdr:from>
    <xdr:to>
      <xdr:col>41</xdr:col>
      <xdr:colOff>101600</xdr:colOff>
      <xdr:row>39</xdr:row>
      <xdr:rowOff>114300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69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105427</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72017" y="679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16510</xdr:rowOff>
    </xdr:from>
    <xdr:to>
      <xdr:col>36</xdr:col>
      <xdr:colOff>165100</xdr:colOff>
      <xdr:row>39</xdr:row>
      <xdr:rowOff>118110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70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109237</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83017" y="67957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139700</xdr:rowOff>
    </xdr:from>
    <xdr:to>
      <xdr:col>59</xdr:col>
      <xdr:colOff>50800</xdr:colOff>
      <xdr:row>58</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a:extLst>
            <a:ext uri="{FF2B5EF4-FFF2-40B4-BE49-F238E27FC236}">
              <a16:creationId xmlns:a16="http://schemas.microsoft.com/office/drawing/2014/main" id="{00000000-0008-0000-07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39208</xdr:rowOff>
    </xdr:from>
    <xdr:to>
      <xdr:col>54</xdr:col>
      <xdr:colOff>189865</xdr:colOff>
      <xdr:row>57</xdr:row>
      <xdr:rowOff>165715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10475595" y="8611708"/>
          <a:ext cx="1270" cy="132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169542</xdr:rowOff>
    </xdr:from>
    <xdr:ext cx="534377" cy="259045"/>
    <xdr:sp macro="" textlink="">
      <xdr:nvSpPr>
        <xdr:cNvPr id="347" name="農林水産業費最小値テキスト">
          <a:extLst>
            <a:ext uri="{FF2B5EF4-FFF2-40B4-BE49-F238E27FC236}">
              <a16:creationId xmlns:a16="http://schemas.microsoft.com/office/drawing/2014/main" id="{00000000-0008-0000-0700-00005B010000}"/>
            </a:ext>
          </a:extLst>
        </xdr:cNvPr>
        <xdr:cNvSpPr txBox="1"/>
      </xdr:nvSpPr>
      <xdr:spPr>
        <a:xfrm>
          <a:off x="10528300" y="994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165715</xdr:rowOff>
    </xdr:from>
    <xdr:to>
      <xdr:col>55</xdr:col>
      <xdr:colOff>88900</xdr:colOff>
      <xdr:row>57</xdr:row>
      <xdr:rowOff>165715</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9938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157335</xdr:rowOff>
    </xdr:from>
    <xdr:ext cx="534377" cy="259045"/>
    <xdr:sp macro="" textlink="">
      <xdr:nvSpPr>
        <xdr:cNvPr id="349" name="農林水産業費最大値テキスト">
          <a:extLst>
            <a:ext uri="{FF2B5EF4-FFF2-40B4-BE49-F238E27FC236}">
              <a16:creationId xmlns:a16="http://schemas.microsoft.com/office/drawing/2014/main" id="{00000000-0008-0000-0700-00005D010000}"/>
            </a:ext>
          </a:extLst>
        </xdr:cNvPr>
        <xdr:cNvSpPr txBox="1"/>
      </xdr:nvSpPr>
      <xdr:spPr>
        <a:xfrm>
          <a:off x="10528300" y="838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42,198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39208</xdr:rowOff>
    </xdr:from>
    <xdr:to>
      <xdr:col>55</xdr:col>
      <xdr:colOff>88900</xdr:colOff>
      <xdr:row>50</xdr:row>
      <xdr:rowOff>39208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10388600" y="8611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41128</xdr:rowOff>
    </xdr:from>
    <xdr:to>
      <xdr:col>55</xdr:col>
      <xdr:colOff>0</xdr:colOff>
      <xdr:row>57</xdr:row>
      <xdr:rowOff>44511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9639300" y="9813778"/>
          <a:ext cx="838200" cy="3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53</xdr:row>
      <xdr:rowOff>50055</xdr:rowOff>
    </xdr:from>
    <xdr:ext cx="534377" cy="259045"/>
    <xdr:sp macro="" textlink="">
      <xdr:nvSpPr>
        <xdr:cNvPr id="352" name="農林水産業費平均値テキスト">
          <a:extLst>
            <a:ext uri="{FF2B5EF4-FFF2-40B4-BE49-F238E27FC236}">
              <a16:creationId xmlns:a16="http://schemas.microsoft.com/office/drawing/2014/main" id="{00000000-0008-0000-0700-000060010000}"/>
            </a:ext>
          </a:extLst>
        </xdr:cNvPr>
        <xdr:cNvSpPr txBox="1"/>
      </xdr:nvSpPr>
      <xdr:spPr>
        <a:xfrm>
          <a:off x="10528300" y="91369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27178</xdr:rowOff>
    </xdr:from>
    <xdr:to>
      <xdr:col>55</xdr:col>
      <xdr:colOff>50800</xdr:colOff>
      <xdr:row>54</xdr:row>
      <xdr:rowOff>128778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10426700" y="92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41128</xdr:rowOff>
    </xdr:from>
    <xdr:to>
      <xdr:col>50</xdr:col>
      <xdr:colOff>114300</xdr:colOff>
      <xdr:row>57</xdr:row>
      <xdr:rowOff>61519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8750300" y="9813778"/>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47341</xdr:rowOff>
    </xdr:from>
    <xdr:to>
      <xdr:col>50</xdr:col>
      <xdr:colOff>165100</xdr:colOff>
      <xdr:row>54</xdr:row>
      <xdr:rowOff>148941</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9588500" y="930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165468</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9372111" y="908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61519</xdr:rowOff>
    </xdr:from>
    <xdr:to>
      <xdr:col>45</xdr:col>
      <xdr:colOff>177800</xdr:colOff>
      <xdr:row>57</xdr:row>
      <xdr:rowOff>73543</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7861300" y="9834169"/>
          <a:ext cx="889000" cy="1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62565</xdr:rowOff>
    </xdr:from>
    <xdr:to>
      <xdr:col>46</xdr:col>
      <xdr:colOff>38100</xdr:colOff>
      <xdr:row>54</xdr:row>
      <xdr:rowOff>164165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8699500" y="9320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9242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483111" y="909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166492</xdr:rowOff>
    </xdr:from>
    <xdr:to>
      <xdr:col>41</xdr:col>
      <xdr:colOff>50800</xdr:colOff>
      <xdr:row>57</xdr:row>
      <xdr:rowOff>73543</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6972300" y="9081892"/>
          <a:ext cx="889000" cy="764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50678</xdr:rowOff>
    </xdr:from>
    <xdr:to>
      <xdr:col>41</xdr:col>
      <xdr:colOff>101600</xdr:colOff>
      <xdr:row>55</xdr:row>
      <xdr:rowOff>152278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7810500" y="94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168805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594111" y="925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48986</xdr:rowOff>
    </xdr:from>
    <xdr:to>
      <xdr:col>36</xdr:col>
      <xdr:colOff>165100</xdr:colOff>
      <xdr:row>55</xdr:row>
      <xdr:rowOff>150586</xdr:rowOff>
    </xdr:to>
    <xdr:sp macro="" textlink="">
      <xdr:nvSpPr>
        <xdr:cNvPr id="363" name="フローチャート: 判断 362">
          <a:extLst>
            <a:ext uri="{FF2B5EF4-FFF2-40B4-BE49-F238E27FC236}">
              <a16:creationId xmlns:a16="http://schemas.microsoft.com/office/drawing/2014/main" id="{00000000-0008-0000-0700-00006B010000}"/>
            </a:ext>
          </a:extLst>
        </xdr:cNvPr>
        <xdr:cNvSpPr/>
      </xdr:nvSpPr>
      <xdr:spPr>
        <a:xfrm>
          <a:off x="6921500" y="9478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141713</xdr:rowOff>
    </xdr:from>
    <xdr:ext cx="534377"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05111" y="9571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165161</xdr:rowOff>
    </xdr:from>
    <xdr:to>
      <xdr:col>55</xdr:col>
      <xdr:colOff>50800</xdr:colOff>
      <xdr:row>57</xdr:row>
      <xdr:rowOff>95311</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10426700" y="976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80088</xdr:rowOff>
    </xdr:from>
    <xdr:ext cx="534377" cy="259045"/>
    <xdr:sp macro="" textlink="">
      <xdr:nvSpPr>
        <xdr:cNvPr id="371" name="農林水産業費該当値テキスト">
          <a:extLst>
            <a:ext uri="{FF2B5EF4-FFF2-40B4-BE49-F238E27FC236}">
              <a16:creationId xmlns:a16="http://schemas.microsoft.com/office/drawing/2014/main" id="{00000000-0008-0000-0700-000073010000}"/>
            </a:ext>
          </a:extLst>
        </xdr:cNvPr>
        <xdr:cNvSpPr txBox="1"/>
      </xdr:nvSpPr>
      <xdr:spPr>
        <a:xfrm>
          <a:off x="10528300" y="968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161778</xdr:rowOff>
    </xdr:from>
    <xdr:to>
      <xdr:col>50</xdr:col>
      <xdr:colOff>165100</xdr:colOff>
      <xdr:row>57</xdr:row>
      <xdr:rowOff>91928</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9588500" y="976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83055</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9372111" y="985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10719</xdr:rowOff>
    </xdr:from>
    <xdr:to>
      <xdr:col>46</xdr:col>
      <xdr:colOff>38100</xdr:colOff>
      <xdr:row>57</xdr:row>
      <xdr:rowOff>112319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8699500" y="978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103446</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8483111" y="9876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22743</xdr:rowOff>
    </xdr:from>
    <xdr:to>
      <xdr:col>41</xdr:col>
      <xdr:colOff>101600</xdr:colOff>
      <xdr:row>57</xdr:row>
      <xdr:rowOff>124343</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7810500" y="9795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115470</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7594111" y="988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115692</xdr:rowOff>
    </xdr:from>
    <xdr:to>
      <xdr:col>36</xdr:col>
      <xdr:colOff>165100</xdr:colOff>
      <xdr:row>53</xdr:row>
      <xdr:rowOff>45842</xdr:rowOff>
    </xdr:to>
    <xdr:sp macro="" textlink="">
      <xdr:nvSpPr>
        <xdr:cNvPr id="378" name="楕円 377">
          <a:extLst>
            <a:ext uri="{FF2B5EF4-FFF2-40B4-BE49-F238E27FC236}">
              <a16:creationId xmlns:a16="http://schemas.microsoft.com/office/drawing/2014/main" id="{00000000-0008-0000-0700-00007A010000}"/>
            </a:ext>
          </a:extLst>
        </xdr:cNvPr>
        <xdr:cNvSpPr/>
      </xdr:nvSpPr>
      <xdr:spPr>
        <a:xfrm>
          <a:off x="6921500" y="903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62369</xdr:rowOff>
    </xdr:from>
    <xdr:ext cx="534377"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705111" y="880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80</xdr:row>
      <xdr:rowOff>111777</xdr:rowOff>
    </xdr:from>
    <xdr:ext cx="248786"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355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168927</xdr:rowOff>
    </xdr:from>
    <xdr:ext cx="46717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136821" y="1337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15525</xdr:rowOff>
    </xdr:from>
    <xdr:to>
      <xdr:col>54</xdr:col>
      <xdr:colOff>189865</xdr:colOff>
      <xdr:row>78</xdr:row>
      <xdr:rowOff>4277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017025"/>
          <a:ext cx="1270" cy="13603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8104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38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4277</xdr:rowOff>
    </xdr:from>
    <xdr:to>
      <xdr:col>55</xdr:col>
      <xdr:colOff>88900</xdr:colOff>
      <xdr:row>78</xdr:row>
      <xdr:rowOff>4277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377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133652</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79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21,358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15525</xdr:rowOff>
    </xdr:from>
    <xdr:to>
      <xdr:col>55</xdr:col>
      <xdr:colOff>88900</xdr:colOff>
      <xdr:row>70</xdr:row>
      <xdr:rowOff>15525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017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4277</xdr:rowOff>
    </xdr:from>
    <xdr:to>
      <xdr:col>55</xdr:col>
      <xdr:colOff>0</xdr:colOff>
      <xdr:row>78</xdr:row>
      <xdr:rowOff>26772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77377"/>
          <a:ext cx="838200" cy="22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74</xdr:row>
      <xdr:rowOff>5249</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6925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153822</xdr:rowOff>
    </xdr:from>
    <xdr:to>
      <xdr:col>55</xdr:col>
      <xdr:colOff>50800</xdr:colOff>
      <xdr:row>75</xdr:row>
      <xdr:rowOff>83972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284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157256</xdr:rowOff>
    </xdr:from>
    <xdr:to>
      <xdr:col>50</xdr:col>
      <xdr:colOff>114300</xdr:colOff>
      <xdr:row>78</xdr:row>
      <xdr:rowOff>26772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501656"/>
          <a:ext cx="889000" cy="898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73</xdr:row>
      <xdr:rowOff>168178</xdr:rowOff>
    </xdr:from>
    <xdr:to>
      <xdr:col>50</xdr:col>
      <xdr:colOff>165100</xdr:colOff>
      <xdr:row>74</xdr:row>
      <xdr:rowOff>98328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268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114855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45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72</xdr:row>
      <xdr:rowOff>157256</xdr:rowOff>
    </xdr:from>
    <xdr:to>
      <xdr:col>45</xdr:col>
      <xdr:colOff>177800</xdr:colOff>
      <xdr:row>76</xdr:row>
      <xdr:rowOff>135586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501656"/>
          <a:ext cx="889000" cy="66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71</xdr:row>
      <xdr:rowOff>111577</xdr:rowOff>
    </xdr:from>
    <xdr:to>
      <xdr:col>46</xdr:col>
      <xdr:colOff>38100</xdr:colOff>
      <xdr:row>72</xdr:row>
      <xdr:rowOff>41727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2284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70</xdr:row>
      <xdr:rowOff>58254</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05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97820</xdr:rowOff>
    </xdr:from>
    <xdr:to>
      <xdr:col>41</xdr:col>
      <xdr:colOff>50800</xdr:colOff>
      <xdr:row>76</xdr:row>
      <xdr:rowOff>135586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128020"/>
          <a:ext cx="889000" cy="37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71</xdr:row>
      <xdr:rowOff>55707</xdr:rowOff>
    </xdr:from>
    <xdr:to>
      <xdr:col>41</xdr:col>
      <xdr:colOff>101600</xdr:colOff>
      <xdr:row>71</xdr:row>
      <xdr:rowOff>157307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2228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2384</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003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71</xdr:row>
      <xdr:rowOff>136449</xdr:rowOff>
    </xdr:from>
    <xdr:to>
      <xdr:col>36</xdr:col>
      <xdr:colOff>165100</xdr:colOff>
      <xdr:row>72</xdr:row>
      <xdr:rowOff>66599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230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83126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084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124927</xdr:rowOff>
    </xdr:from>
    <xdr:to>
      <xdr:col>55</xdr:col>
      <xdr:colOff>50800</xdr:colOff>
      <xdr:row>78</xdr:row>
      <xdr:rowOff>55077</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32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39854</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4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147422</xdr:rowOff>
    </xdr:from>
    <xdr:to>
      <xdr:col>50</xdr:col>
      <xdr:colOff>165100</xdr:colOff>
      <xdr:row>78</xdr:row>
      <xdr:rowOff>77572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34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68699</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44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72</xdr:row>
      <xdr:rowOff>106456</xdr:rowOff>
    </xdr:from>
    <xdr:to>
      <xdr:col>46</xdr:col>
      <xdr:colOff>38100</xdr:colOff>
      <xdr:row>73</xdr:row>
      <xdr:rowOff>36606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45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27733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54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84786</xdr:rowOff>
    </xdr:from>
    <xdr:to>
      <xdr:col>41</xdr:col>
      <xdr:colOff>101600</xdr:colOff>
      <xdr:row>77</xdr:row>
      <xdr:rowOff>14936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6063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207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47020</xdr:rowOff>
    </xdr:from>
    <xdr:to>
      <xdr:col>36</xdr:col>
      <xdr:colOff>165100</xdr:colOff>
      <xdr:row>76</xdr:row>
      <xdr:rowOff>148620</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7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139747</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16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8666</xdr:rowOff>
    </xdr:from>
    <xdr:to>
      <xdr:col>54</xdr:col>
      <xdr:colOff>189865</xdr:colOff>
      <xdr:row>96</xdr:row>
      <xdr:rowOff>151358</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610616"/>
          <a:ext cx="1270" cy="999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155185</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661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96</xdr:row>
      <xdr:rowOff>151358</xdr:rowOff>
    </xdr:from>
    <xdr:to>
      <xdr:col>55</xdr:col>
      <xdr:colOff>88900</xdr:colOff>
      <xdr:row>96</xdr:row>
      <xdr:rowOff>151358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661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126793</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8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59,116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8666</xdr:rowOff>
    </xdr:from>
    <xdr:to>
      <xdr:col>55</xdr:col>
      <xdr:colOff>88900</xdr:colOff>
      <xdr:row>91</xdr:row>
      <xdr:rowOff>8666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61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56809</xdr:rowOff>
    </xdr:from>
    <xdr:to>
      <xdr:col>55</xdr:col>
      <xdr:colOff>0</xdr:colOff>
      <xdr:row>96</xdr:row>
      <xdr:rowOff>29195</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001659"/>
          <a:ext cx="838200" cy="48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133667</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078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155240</xdr:rowOff>
    </xdr:from>
    <xdr:to>
      <xdr:col>55</xdr:col>
      <xdr:colOff>50800</xdr:colOff>
      <xdr:row>94</xdr:row>
      <xdr:rowOff>85390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100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29195</xdr:rowOff>
    </xdr:from>
    <xdr:to>
      <xdr:col>50</xdr:col>
      <xdr:colOff>114300</xdr:colOff>
      <xdr:row>96</xdr:row>
      <xdr:rowOff>72171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488395"/>
          <a:ext cx="889000" cy="4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41763</xdr:rowOff>
    </xdr:from>
    <xdr:to>
      <xdr:col>50</xdr:col>
      <xdr:colOff>165100</xdr:colOff>
      <xdr:row>96</xdr:row>
      <xdr:rowOff>143363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0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134490</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593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72171</xdr:rowOff>
    </xdr:from>
    <xdr:to>
      <xdr:col>45</xdr:col>
      <xdr:colOff>177800</xdr:colOff>
      <xdr:row>96</xdr:row>
      <xdr:rowOff>141804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531371"/>
          <a:ext cx="889000" cy="6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56896</xdr:rowOff>
    </xdr:from>
    <xdr:to>
      <xdr:col>46</xdr:col>
      <xdr:colOff>38100</xdr:colOff>
      <xdr:row>96</xdr:row>
      <xdr:rowOff>158496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1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149623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60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89591</xdr:rowOff>
    </xdr:from>
    <xdr:to>
      <xdr:col>41</xdr:col>
      <xdr:colOff>50800</xdr:colOff>
      <xdr:row>96</xdr:row>
      <xdr:rowOff>141804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548791"/>
          <a:ext cx="889000" cy="5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28412</xdr:rowOff>
    </xdr:from>
    <xdr:to>
      <xdr:col>41</xdr:col>
      <xdr:colOff>101600</xdr:colOff>
      <xdr:row>96</xdr:row>
      <xdr:rowOff>130012</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48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146539</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26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148473</xdr:rowOff>
    </xdr:from>
    <xdr:to>
      <xdr:col>36</xdr:col>
      <xdr:colOff>165100</xdr:colOff>
      <xdr:row>95</xdr:row>
      <xdr:rowOff>78623</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26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95150</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040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6009</xdr:rowOff>
    </xdr:from>
    <xdr:to>
      <xdr:col>55</xdr:col>
      <xdr:colOff>50800</xdr:colOff>
      <xdr:row>93</xdr:row>
      <xdr:rowOff>107609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5950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28886</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580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149845</xdr:rowOff>
    </xdr:from>
    <xdr:to>
      <xdr:col>50</xdr:col>
      <xdr:colOff>165100</xdr:colOff>
      <xdr:row>96</xdr:row>
      <xdr:rowOff>79995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43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96522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212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21371</xdr:rowOff>
    </xdr:from>
    <xdr:to>
      <xdr:col>46</xdr:col>
      <xdr:colOff>38100</xdr:colOff>
      <xdr:row>96</xdr:row>
      <xdr:rowOff>122971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480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139498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25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91004</xdr:rowOff>
    </xdr:from>
    <xdr:to>
      <xdr:col>41</xdr:col>
      <xdr:colOff>101600</xdr:colOff>
      <xdr:row>97</xdr:row>
      <xdr:rowOff>21154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5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12281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64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38791</xdr:rowOff>
    </xdr:from>
    <xdr:to>
      <xdr:col>36</xdr:col>
      <xdr:colOff>165100</xdr:colOff>
      <xdr:row>96</xdr:row>
      <xdr:rowOff>140391</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497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131518</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59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40</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121085</xdr:rowOff>
    </xdr:from>
    <xdr:to>
      <xdr:col>85</xdr:col>
      <xdr:colOff>126364</xdr:colOff>
      <xdr:row>39</xdr:row>
      <xdr:rowOff>43035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264585"/>
          <a:ext cx="1269" cy="1465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46862</xdr:rowOff>
    </xdr:from>
    <xdr:ext cx="534377"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3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43035</xdr:rowOff>
    </xdr:from>
    <xdr:to>
      <xdr:col>86</xdr:col>
      <xdr:colOff>25400</xdr:colOff>
      <xdr:row>39</xdr:row>
      <xdr:rowOff>43035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2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67762</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5039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28,971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121085</xdr:rowOff>
    </xdr:from>
    <xdr:to>
      <xdr:col>86</xdr:col>
      <xdr:colOff>25400</xdr:colOff>
      <xdr:row>30</xdr:row>
      <xdr:rowOff>121085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264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43035</xdr:rowOff>
    </xdr:from>
    <xdr:to>
      <xdr:col>85</xdr:col>
      <xdr:colOff>127000</xdr:colOff>
      <xdr:row>39</xdr:row>
      <xdr:rowOff>108458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5481300" y="6729585"/>
          <a:ext cx="838200" cy="6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83148</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59124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60271</xdr:rowOff>
    </xdr:from>
    <xdr:to>
      <xdr:col>85</xdr:col>
      <xdr:colOff>177800</xdr:colOff>
      <xdr:row>35</xdr:row>
      <xdr:rowOff>161871</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06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97899</xdr:rowOff>
    </xdr:from>
    <xdr:to>
      <xdr:col>81</xdr:col>
      <xdr:colOff>50800</xdr:colOff>
      <xdr:row>39</xdr:row>
      <xdr:rowOff>108458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4592300" y="6784449"/>
          <a:ext cx="889000" cy="10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18034</xdr:rowOff>
    </xdr:from>
    <xdr:to>
      <xdr:col>81</xdr:col>
      <xdr:colOff>101600</xdr:colOff>
      <xdr:row>35</xdr:row>
      <xdr:rowOff>119634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018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136161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5794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97899</xdr:rowOff>
    </xdr:from>
    <xdr:to>
      <xdr:col>76</xdr:col>
      <xdr:colOff>114300</xdr:colOff>
      <xdr:row>39</xdr:row>
      <xdr:rowOff>132189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3703300" y="678444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39479</xdr:rowOff>
    </xdr:from>
    <xdr:to>
      <xdr:col>76</xdr:col>
      <xdr:colOff>165100</xdr:colOff>
      <xdr:row>37</xdr:row>
      <xdr:rowOff>141079</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83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157606</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15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85272</xdr:rowOff>
    </xdr:from>
    <xdr:to>
      <xdr:col>71</xdr:col>
      <xdr:colOff>177800</xdr:colOff>
      <xdr:row>39</xdr:row>
      <xdr:rowOff>132189</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a:off x="12814300" y="6771822"/>
          <a:ext cx="889000" cy="4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133205</xdr:rowOff>
    </xdr:from>
    <xdr:to>
      <xdr:col>72</xdr:col>
      <xdr:colOff>38100</xdr:colOff>
      <xdr:row>37</xdr:row>
      <xdr:rowOff>63355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30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79882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608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33</xdr:row>
      <xdr:rowOff>144961</xdr:rowOff>
    </xdr:from>
    <xdr:to>
      <xdr:col>67</xdr:col>
      <xdr:colOff>101600</xdr:colOff>
      <xdr:row>34</xdr:row>
      <xdr:rowOff>75111</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580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32</xdr:row>
      <xdr:rowOff>91638</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557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163685</xdr:rowOff>
    </xdr:from>
    <xdr:to>
      <xdr:col>85</xdr:col>
      <xdr:colOff>177800</xdr:colOff>
      <xdr:row>39</xdr:row>
      <xdr:rowOff>93835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6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78612</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593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57658</xdr:rowOff>
    </xdr:from>
    <xdr:to>
      <xdr:col>81</xdr:col>
      <xdr:colOff>101600</xdr:colOff>
      <xdr:row>39</xdr:row>
      <xdr:rowOff>159258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74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150385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83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47099</xdr:rowOff>
    </xdr:from>
    <xdr:to>
      <xdr:col>76</xdr:col>
      <xdr:colOff>165100</xdr:colOff>
      <xdr:row>39</xdr:row>
      <xdr:rowOff>148699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733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139826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82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81389</xdr:rowOff>
    </xdr:from>
    <xdr:to>
      <xdr:col>72</xdr:col>
      <xdr:colOff>38100</xdr:colOff>
      <xdr:row>40</xdr:row>
      <xdr:rowOff>11539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76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40</xdr:row>
      <xdr:rowOff>2666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86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34472</xdr:rowOff>
    </xdr:from>
    <xdr:to>
      <xdr:col>67</xdr:col>
      <xdr:colOff>101600</xdr:colOff>
      <xdr:row>39</xdr:row>
      <xdr:rowOff>136072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7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127199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81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84379</xdr:rowOff>
    </xdr:from>
    <xdr:to>
      <xdr:col>85</xdr:col>
      <xdr:colOff>126364</xdr:colOff>
      <xdr:row>57</xdr:row>
      <xdr:rowOff>160960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28329"/>
          <a:ext cx="1269" cy="110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164787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9937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160960</xdr:rowOff>
    </xdr:from>
    <xdr:to>
      <xdr:col>86</xdr:col>
      <xdr:colOff>25400</xdr:colOff>
      <xdr:row>57</xdr:row>
      <xdr:rowOff>160960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9933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31056</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60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94,920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84379</xdr:rowOff>
    </xdr:from>
    <xdr:to>
      <xdr:col>86</xdr:col>
      <xdr:colOff>25400</xdr:colOff>
      <xdr:row>51</xdr:row>
      <xdr:rowOff>84379</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28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150284</xdr:rowOff>
    </xdr:from>
    <xdr:to>
      <xdr:col>85</xdr:col>
      <xdr:colOff>127000</xdr:colOff>
      <xdr:row>57</xdr:row>
      <xdr:rowOff>155587</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751484"/>
          <a:ext cx="838200" cy="176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3306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33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151879</xdr:rowOff>
    </xdr:from>
    <xdr:to>
      <xdr:col>85</xdr:col>
      <xdr:colOff>177800</xdr:colOff>
      <xdr:row>56</xdr:row>
      <xdr:rowOff>82029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8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155587</xdr:rowOff>
    </xdr:from>
    <xdr:to>
      <xdr:col>81</xdr:col>
      <xdr:colOff>50800</xdr:colOff>
      <xdr:row>58</xdr:row>
      <xdr:rowOff>49906</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4592300" y="9928237"/>
          <a:ext cx="889000" cy="65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61971</xdr:rowOff>
    </xdr:from>
    <xdr:to>
      <xdr:col>81</xdr:col>
      <xdr:colOff>101600</xdr:colOff>
      <xdr:row>56</xdr:row>
      <xdr:rowOff>163571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66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8648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38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48466</xdr:rowOff>
    </xdr:from>
    <xdr:to>
      <xdr:col>76</xdr:col>
      <xdr:colOff>114300</xdr:colOff>
      <xdr:row>58</xdr:row>
      <xdr:rowOff>49906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3703300" y="9992566"/>
          <a:ext cx="889000" cy="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171036</xdr:rowOff>
    </xdr:from>
    <xdr:to>
      <xdr:col>76</xdr:col>
      <xdr:colOff>165100</xdr:colOff>
      <xdr:row>57</xdr:row>
      <xdr:rowOff>101186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77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117713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4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58387</xdr:rowOff>
    </xdr:from>
    <xdr:to>
      <xdr:col>71</xdr:col>
      <xdr:colOff>177800</xdr:colOff>
      <xdr:row>58</xdr:row>
      <xdr:rowOff>48466</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659587"/>
          <a:ext cx="889000" cy="33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152885</xdr:rowOff>
    </xdr:from>
    <xdr:to>
      <xdr:col>72</xdr:col>
      <xdr:colOff>38100</xdr:colOff>
      <xdr:row>57</xdr:row>
      <xdr:rowOff>83035</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75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99562</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52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32962</xdr:rowOff>
    </xdr:from>
    <xdr:to>
      <xdr:col>67</xdr:col>
      <xdr:colOff>101600</xdr:colOff>
      <xdr:row>55</xdr:row>
      <xdr:rowOff>134562</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46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151089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237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99484</xdr:rowOff>
    </xdr:from>
    <xdr:to>
      <xdr:col>85</xdr:col>
      <xdr:colOff>177800</xdr:colOff>
      <xdr:row>57</xdr:row>
      <xdr:rowOff>29634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700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77911</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7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104787</xdr:rowOff>
    </xdr:from>
    <xdr:to>
      <xdr:col>81</xdr:col>
      <xdr:colOff>101600</xdr:colOff>
      <xdr:row>58</xdr:row>
      <xdr:rowOff>34937</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87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26064</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9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170556</xdr:rowOff>
    </xdr:from>
    <xdr:to>
      <xdr:col>76</xdr:col>
      <xdr:colOff>165100</xdr:colOff>
      <xdr:row>58</xdr:row>
      <xdr:rowOff>100706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943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91833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1003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169116</xdr:rowOff>
    </xdr:from>
    <xdr:to>
      <xdr:col>72</xdr:col>
      <xdr:colOff>38100</xdr:colOff>
      <xdr:row>58</xdr:row>
      <xdr:rowOff>99266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94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90393</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1003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7587</xdr:rowOff>
    </xdr:from>
    <xdr:to>
      <xdr:col>67</xdr:col>
      <xdr:colOff>101600</xdr:colOff>
      <xdr:row>56</xdr:row>
      <xdr:rowOff>109187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60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100314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7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75</xdr:row>
      <xdr:rowOff>118897</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977647"/>
          <a:ext cx="1269" cy="535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65574</xdr:rowOff>
    </xdr:from>
    <xdr:ext cx="469744"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752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75</xdr:row>
      <xdr:rowOff>118897</xdr:rowOff>
    </xdr:from>
    <xdr:to>
      <xdr:col>86</xdr:col>
      <xdr:colOff>25400</xdr:colOff>
      <xdr:row>75</xdr:row>
      <xdr:rowOff>118897</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977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93718</xdr:rowOff>
    </xdr:from>
    <xdr:ext cx="378565"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1239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70841</xdr:rowOff>
    </xdr:from>
    <xdr:to>
      <xdr:col>85</xdr:col>
      <xdr:colOff>177800</xdr:colOff>
      <xdr:row>78</xdr:row>
      <xdr:rowOff>991</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272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144450</xdr:rowOff>
    </xdr:from>
    <xdr:to>
      <xdr:col>81</xdr:col>
      <xdr:colOff>101600</xdr:colOff>
      <xdr:row>75</xdr:row>
      <xdr:rowOff>74600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2831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73</xdr:row>
      <xdr:rowOff>91127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2606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34265</xdr:rowOff>
    </xdr:from>
    <xdr:to>
      <xdr:col>76</xdr:col>
      <xdr:colOff>165100</xdr:colOff>
      <xdr:row>75</xdr:row>
      <xdr:rowOff>135865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289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152392</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2668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111761</xdr:rowOff>
    </xdr:from>
    <xdr:to>
      <xdr:col>72</xdr:col>
      <xdr:colOff>38100</xdr:colOff>
      <xdr:row>77</xdr:row>
      <xdr:rowOff>41911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14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58437</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291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7975</xdr:rowOff>
    </xdr:from>
    <xdr:to>
      <xdr:col>67</xdr:col>
      <xdr:colOff>101600</xdr:colOff>
      <xdr:row>70</xdr:row>
      <xdr:rowOff>109575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200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68</xdr:row>
      <xdr:rowOff>126102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178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100</xdr:row>
      <xdr:rowOff>111777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62167</xdr:rowOff>
    </xdr:from>
    <xdr:to>
      <xdr:col>85</xdr:col>
      <xdr:colOff>126364</xdr:colOff>
      <xdr:row>98</xdr:row>
      <xdr:rowOff>116573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664117"/>
          <a:ext cx="1269" cy="1254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120400</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92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116573</xdr:rowOff>
    </xdr:from>
    <xdr:to>
      <xdr:col>86</xdr:col>
      <xdr:colOff>25400</xdr:colOff>
      <xdr:row>98</xdr:row>
      <xdr:rowOff>116573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9186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8844</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43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65,535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62167</xdr:rowOff>
    </xdr:from>
    <xdr:to>
      <xdr:col>86</xdr:col>
      <xdr:colOff>25400</xdr:colOff>
      <xdr:row>91</xdr:row>
      <xdr:rowOff>62167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66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26315</xdr:rowOff>
    </xdr:from>
    <xdr:to>
      <xdr:col>85</xdr:col>
      <xdr:colOff>127000</xdr:colOff>
      <xdr:row>95</xdr:row>
      <xdr:rowOff>104305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5481300" y="16314065"/>
          <a:ext cx="838200" cy="7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7574</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578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156147</xdr:rowOff>
    </xdr:from>
    <xdr:to>
      <xdr:col>85</xdr:col>
      <xdr:colOff>177800</xdr:colOff>
      <xdr:row>93</xdr:row>
      <xdr:rowOff>86297</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592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142787</xdr:rowOff>
    </xdr:from>
    <xdr:to>
      <xdr:col>81</xdr:col>
      <xdr:colOff>50800</xdr:colOff>
      <xdr:row>95</xdr:row>
      <xdr:rowOff>26315</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4592300" y="16259087"/>
          <a:ext cx="889000" cy="5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92</xdr:row>
      <xdr:rowOff>66650</xdr:rowOff>
    </xdr:from>
    <xdr:to>
      <xdr:col>81</xdr:col>
      <xdr:colOff>101600</xdr:colOff>
      <xdr:row>92</xdr:row>
      <xdr:rowOff>168250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584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13327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561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142787</xdr:rowOff>
    </xdr:from>
    <xdr:to>
      <xdr:col>76</xdr:col>
      <xdr:colOff>114300</xdr:colOff>
      <xdr:row>95</xdr:row>
      <xdr:rowOff>5359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259087"/>
          <a:ext cx="889000" cy="3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966</xdr:rowOff>
    </xdr:from>
    <xdr:to>
      <xdr:col>76</xdr:col>
      <xdr:colOff>165100</xdr:colOff>
      <xdr:row>94</xdr:row>
      <xdr:rowOff>102566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11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119093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589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5359</xdr:rowOff>
    </xdr:from>
    <xdr:to>
      <xdr:col>71</xdr:col>
      <xdr:colOff>177800</xdr:colOff>
      <xdr:row>96</xdr:row>
      <xdr:rowOff>85331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2814300" y="16293109"/>
          <a:ext cx="889000" cy="251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49391</xdr:rowOff>
    </xdr:from>
    <xdr:to>
      <xdr:col>72</xdr:col>
      <xdr:colOff>38100</xdr:colOff>
      <xdr:row>94</xdr:row>
      <xdr:rowOff>150991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16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167518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594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155536</xdr:rowOff>
    </xdr:from>
    <xdr:to>
      <xdr:col>67</xdr:col>
      <xdr:colOff>101600</xdr:colOff>
      <xdr:row>96</xdr:row>
      <xdr:rowOff>85686</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44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102213</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21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53505</xdr:rowOff>
    </xdr:from>
    <xdr:to>
      <xdr:col>85</xdr:col>
      <xdr:colOff>177800</xdr:colOff>
      <xdr:row>95</xdr:row>
      <xdr:rowOff>155105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34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31932</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31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146965</xdr:rowOff>
    </xdr:from>
    <xdr:to>
      <xdr:col>81</xdr:col>
      <xdr:colOff>101600</xdr:colOff>
      <xdr:row>95</xdr:row>
      <xdr:rowOff>77115</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263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68242</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3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91987</xdr:rowOff>
    </xdr:from>
    <xdr:to>
      <xdr:col>76</xdr:col>
      <xdr:colOff>165100</xdr:colOff>
      <xdr:row>95</xdr:row>
      <xdr:rowOff>22137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208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13264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301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126009</xdr:rowOff>
    </xdr:from>
    <xdr:to>
      <xdr:col>72</xdr:col>
      <xdr:colOff>38100</xdr:colOff>
      <xdr:row>95</xdr:row>
      <xdr:rowOff>56159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24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47286</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33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34531</xdr:rowOff>
    </xdr:from>
    <xdr:to>
      <xdr:col>67</xdr:col>
      <xdr:colOff>101600</xdr:colOff>
      <xdr:row>96</xdr:row>
      <xdr:rowOff>136131</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49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127258</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586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92727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506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97790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412740"/>
          <a:ext cx="1269"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44467</xdr:rowOff>
    </xdr:from>
    <xdr:ext cx="378565"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187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97790</xdr:rowOff>
    </xdr:from>
    <xdr:to>
      <xdr:col>116</xdr:col>
      <xdr:colOff>152400</xdr:colOff>
      <xdr:row>31</xdr:row>
      <xdr:rowOff>97790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4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134637</xdr:rowOff>
    </xdr:from>
    <xdr:ext cx="313932"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30683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111760</xdr:rowOff>
    </xdr:from>
    <xdr:to>
      <xdr:col>116</xdr:col>
      <xdr:colOff>114300</xdr:colOff>
      <xdr:row>38</xdr:row>
      <xdr:rowOff>41910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115570</xdr:rowOff>
    </xdr:from>
    <xdr:to>
      <xdr:col>112</xdr:col>
      <xdr:colOff>38100</xdr:colOff>
      <xdr:row>38</xdr:row>
      <xdr:rowOff>45720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5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62247</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66333" y="62344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46990</xdr:rowOff>
    </xdr:from>
    <xdr:to>
      <xdr:col>107</xdr:col>
      <xdr:colOff>101600</xdr:colOff>
      <xdr:row>38</xdr:row>
      <xdr:rowOff>148590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165117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77333" y="6337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73660</xdr:rowOff>
    </xdr:from>
    <xdr:to>
      <xdr:col>102</xdr:col>
      <xdr:colOff>165100</xdr:colOff>
      <xdr:row>39</xdr:row>
      <xdr:rowOff>3810</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20337</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3639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24130</xdr:rowOff>
    </xdr:from>
    <xdr:to>
      <xdr:col>98</xdr:col>
      <xdr:colOff>38100</xdr:colOff>
      <xdr:row>38</xdr:row>
      <xdr:rowOff>125730</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36</xdr:row>
      <xdr:rowOff>142257</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144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茨城県平均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総務費は、類似団体・県</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・全国</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平均をいずれも下回</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っている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。前年度と比較すると、用地購入費、地域振興基金積立金の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11,229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民生費は、類似団体・県・全国平均をいずれも下回っている。前年度と比較すると、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低所得者支援及び定額減税補足給付金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8,497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円増加している。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衛生費は、類似団体・全国平均を下回っている</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が、県平均を上回っている。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前年度と比較すると、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新型コロナウイルスワクチン接種委託料</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農林水産業費は、類似団体平均を下回っているが、県・全国平均を上回っている。前年度と比較すると、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霞ケ浦用水土地改良事業負担金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などの</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74</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商工費は、類似団体・県・全国平均をいずれも下回っている。前年度と比較すると、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交通・運送事業者物価高騰対応支援事業補助金の増</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246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土木費は、全国平均を下回っているが、類似団体</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・県平均</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を上回っている。前年度と比較すると、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調整池設置工事、公園整備工事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の増などにより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10,646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円増加している。</a:t>
          </a:r>
          <a:endParaRPr lang="ja-JP" altLang="ja-JP" sz="11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教育費は、類似団体・県・全国平均をいずれも下回っている。前年度と比較すると、岩井第一小学校体育館改築事業の増などによ</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7,732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円増加している。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茨城県坂東市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例年決算剰余金を財政調整基金に積み立てており、令和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年度も取崩しがなかったため標準財政規模比において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0.63</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ポイントの増となっている。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実質収支額については、前年度に比べ</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1.01</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増加</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し</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8.98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％となっており、今後は適正比率と言われている</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％前後を維持していくよう努める。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今年度の実質単年度収支は、前年度に引き続き黒字となっている。</a:t>
          </a:r>
          <a:endParaRPr lang="ja-JP" altLang="ja-JP" sz="1200">
            <a:effectLst/>
            <a:latin typeface="ＭＳ ゴシック" panose="020B0609070205080204" pitchFamily="49" charset="-128"/>
            <a:ea typeface="ＭＳ ゴシック" panose="020B0609070205080204" pitchFamily="49" charset="-128"/>
          </a:endParaRPr>
        </a:p>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今後も事務事業の見直しなど歳出の合理化等を推進し、健全な行財政運営に努めていく。</a:t>
          </a:r>
          <a:endParaRPr lang="ja-JP" altLang="ja-JP" sz="12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茨城県坂東市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全ての会計において赤字額は発生していない。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主な増減については、一般会計の実質収支が、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斎場改修事業、岩井第一小学校体育館大規模改築事業による公共施設整備</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等により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R05:1,114</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R06:1,269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百万円と</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155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、介護保険特別会計の実質収支が、基金積立金の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等により</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R05:76</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百万円から</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R06:51</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百万円と</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減となっている。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今後も赤字額の発生がないよう適正な財政運営を心がける。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 thickBot="1" x14ac:dyDescent="0.25">
      <c r="B2" s="170" t="s">
        <v>77</v>
      </c>
      <c r="C2" s="170"/>
      <c r="D2" s="171"/>
    </row>
    <row r="3" spans="1:119" ht="18.75" customHeight="1" thickBot="1" x14ac:dyDescent="0.25">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24995834</v>
      </c>
      <c r="BO4" s="449"/>
      <c r="BP4" s="449"/>
      <c r="BQ4" s="449"/>
      <c r="BR4" s="449"/>
      <c r="BS4" s="449"/>
      <c r="BT4" s="449"/>
      <c r="BU4" s="450"/>
      <c r="BV4" s="448">
        <v>24252650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9</v>
      </c>
      <c r="CU4" s="589"/>
      <c r="CV4" s="589"/>
      <c r="CW4" s="589"/>
      <c r="CX4" s="589"/>
      <c r="CY4" s="589"/>
      <c r="CZ4" s="589"/>
      <c r="DA4" s="590"/>
      <c r="DB4" s="588">
        <v>8</v>
      </c>
      <c r="DC4" s="589"/>
      <c r="DD4" s="589"/>
      <c r="DE4" s="589"/>
      <c r="DF4" s="589"/>
      <c r="DG4" s="589"/>
      <c r="DH4" s="589"/>
      <c r="DI4" s="590"/>
    </row>
    <row r="5" spans="1:119" ht="18.75" customHeight="1" x14ac:dyDescent="0.2">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23286294</v>
      </c>
      <c r="BO5" s="420"/>
      <c r="BP5" s="420"/>
      <c r="BQ5" s="420"/>
      <c r="BR5" s="420"/>
      <c r="BS5" s="420"/>
      <c r="BT5" s="420"/>
      <c r="BU5" s="421"/>
      <c r="BV5" s="419">
        <v>22636999</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93</v>
      </c>
      <c r="CU5" s="417"/>
      <c r="CV5" s="417"/>
      <c r="CW5" s="417"/>
      <c r="CX5" s="417"/>
      <c r="CY5" s="417"/>
      <c r="CZ5" s="417"/>
      <c r="DA5" s="418"/>
      <c r="DB5" s="416">
        <v>92.9</v>
      </c>
      <c r="DC5" s="417"/>
      <c r="DD5" s="417"/>
      <c r="DE5" s="417"/>
      <c r="DF5" s="417"/>
      <c r="DG5" s="417"/>
      <c r="DH5" s="417"/>
      <c r="DI5" s="418"/>
    </row>
    <row r="6" spans="1:119" ht="18.75" customHeight="1" x14ac:dyDescent="0.2">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1709540</v>
      </c>
      <c r="BO6" s="420"/>
      <c r="BP6" s="420"/>
      <c r="BQ6" s="420"/>
      <c r="BR6" s="420"/>
      <c r="BS6" s="420"/>
      <c r="BT6" s="420"/>
      <c r="BU6" s="421"/>
      <c r="BV6" s="419">
        <v>1615651</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93</v>
      </c>
      <c r="CU6" s="563"/>
      <c r="CV6" s="563"/>
      <c r="CW6" s="563"/>
      <c r="CX6" s="563"/>
      <c r="CY6" s="563"/>
      <c r="CZ6" s="563"/>
      <c r="DA6" s="564"/>
      <c r="DB6" s="562">
        <v>92.9</v>
      </c>
      <c r="DC6" s="563"/>
      <c r="DD6" s="563"/>
      <c r="DE6" s="563"/>
      <c r="DF6" s="563"/>
      <c r="DG6" s="563"/>
      <c r="DH6" s="563"/>
      <c r="DI6" s="564"/>
    </row>
    <row r="7" spans="1:119" ht="18.75" customHeight="1" x14ac:dyDescent="0.2">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101</v>
      </c>
      <c r="AV7" s="478"/>
      <c r="AW7" s="478"/>
      <c r="AX7" s="478"/>
      <c r="AY7" s="433" t="s">
        <v>102</v>
      </c>
      <c r="AZ7" s="434"/>
      <c r="BA7" s="434"/>
      <c r="BB7" s="434"/>
      <c r="BC7" s="434"/>
      <c r="BD7" s="434"/>
      <c r="BE7" s="434"/>
      <c r="BF7" s="434"/>
      <c r="BG7" s="434"/>
      <c r="BH7" s="434"/>
      <c r="BI7" s="434"/>
      <c r="BJ7" s="434"/>
      <c r="BK7" s="434"/>
      <c r="BL7" s="434"/>
      <c r="BM7" s="435"/>
      <c r="BN7" s="419">
        <v>440692</v>
      </c>
      <c r="BO7" s="420"/>
      <c r="BP7" s="420"/>
      <c r="BQ7" s="420"/>
      <c r="BR7" s="420"/>
      <c r="BS7" s="420"/>
      <c r="BT7" s="420"/>
      <c r="BU7" s="421"/>
      <c r="BV7" s="419">
        <v>501987</v>
      </c>
      <c r="BW7" s="420"/>
      <c r="BX7" s="420"/>
      <c r="BY7" s="420"/>
      <c r="BZ7" s="420"/>
      <c r="CA7" s="420"/>
      <c r="CB7" s="420"/>
      <c r="CC7" s="421"/>
      <c r="CD7" s="459" t="s">
        <v>103</v>
      </c>
      <c r="CE7" s="379"/>
      <c r="CF7" s="379"/>
      <c r="CG7" s="379"/>
      <c r="CH7" s="379"/>
      <c r="CI7" s="379"/>
      <c r="CJ7" s="379"/>
      <c r="CK7" s="379"/>
      <c r="CL7" s="379"/>
      <c r="CM7" s="379"/>
      <c r="CN7" s="379"/>
      <c r="CO7" s="379"/>
      <c r="CP7" s="379"/>
      <c r="CQ7" s="379"/>
      <c r="CR7" s="379"/>
      <c r="CS7" s="460"/>
      <c r="CT7" s="419">
        <v>14122353</v>
      </c>
      <c r="CU7" s="420"/>
      <c r="CV7" s="420"/>
      <c r="CW7" s="420"/>
      <c r="CX7" s="420"/>
      <c r="CY7" s="420"/>
      <c r="CZ7" s="420"/>
      <c r="DA7" s="421"/>
      <c r="DB7" s="419">
        <v>13975122</v>
      </c>
      <c r="DC7" s="420"/>
      <c r="DD7" s="420"/>
      <c r="DE7" s="420"/>
      <c r="DF7" s="420"/>
      <c r="DG7" s="420"/>
      <c r="DH7" s="420"/>
      <c r="DI7" s="421"/>
    </row>
    <row r="8" spans="1:119" ht="18.75" customHeight="1" thickBot="1" x14ac:dyDescent="0.25">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104</v>
      </c>
      <c r="AN8" s="376"/>
      <c r="AO8" s="376"/>
      <c r="AP8" s="376"/>
      <c r="AQ8" s="376"/>
      <c r="AR8" s="376"/>
      <c r="AS8" s="376"/>
      <c r="AT8" s="377"/>
      <c r="AU8" s="477" t="s">
        <v>90</v>
      </c>
      <c r="AV8" s="478"/>
      <c r="AW8" s="478"/>
      <c r="AX8" s="478"/>
      <c r="AY8" s="433" t="s">
        <v>105</v>
      </c>
      <c r="AZ8" s="434"/>
      <c r="BA8" s="434"/>
      <c r="BB8" s="434"/>
      <c r="BC8" s="434"/>
      <c r="BD8" s="434"/>
      <c r="BE8" s="434"/>
      <c r="BF8" s="434"/>
      <c r="BG8" s="434"/>
      <c r="BH8" s="434"/>
      <c r="BI8" s="434"/>
      <c r="BJ8" s="434"/>
      <c r="BK8" s="434"/>
      <c r="BL8" s="434"/>
      <c r="BM8" s="435"/>
      <c r="BN8" s="419">
        <v>1268848</v>
      </c>
      <c r="BO8" s="420"/>
      <c r="BP8" s="420"/>
      <c r="BQ8" s="420"/>
      <c r="BR8" s="420"/>
      <c r="BS8" s="420"/>
      <c r="BT8" s="420"/>
      <c r="BU8" s="421"/>
      <c r="BV8" s="419">
        <v>1113664</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0.66</v>
      </c>
      <c r="CU8" s="523"/>
      <c r="CV8" s="523"/>
      <c r="CW8" s="523"/>
      <c r="CX8" s="523"/>
      <c r="CY8" s="523"/>
      <c r="CZ8" s="523"/>
      <c r="DA8" s="524"/>
      <c r="DB8" s="522">
        <v>0.64</v>
      </c>
      <c r="DC8" s="523"/>
      <c r="DD8" s="523"/>
      <c r="DE8" s="523"/>
      <c r="DF8" s="523"/>
      <c r="DG8" s="523"/>
      <c r="DH8" s="523"/>
      <c r="DI8" s="524"/>
    </row>
    <row r="9" spans="1:119" ht="18.75" customHeight="1" thickBot="1" x14ac:dyDescent="0.25">
      <c r="A9" s="169"/>
      <c r="B9" s="551" t="s">
        <v>107</v>
      </c>
      <c r="C9" s="552"/>
      <c r="D9" s="552"/>
      <c r="E9" s="552"/>
      <c r="F9" s="552"/>
      <c r="G9" s="552"/>
      <c r="H9" s="552"/>
      <c r="I9" s="552"/>
      <c r="J9" s="552"/>
      <c r="K9" s="470"/>
      <c r="L9" s="553" t="s">
        <v>108</v>
      </c>
      <c r="M9" s="554"/>
      <c r="N9" s="554"/>
      <c r="O9" s="554"/>
      <c r="P9" s="554"/>
      <c r="Q9" s="555"/>
      <c r="R9" s="556">
        <v>52265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155184</v>
      </c>
      <c r="BO9" s="420"/>
      <c r="BP9" s="420"/>
      <c r="BQ9" s="420"/>
      <c r="BR9" s="420"/>
      <c r="BS9" s="420"/>
      <c r="BT9" s="420"/>
      <c r="BU9" s="421"/>
      <c r="BV9" s="419">
        <v>-178743</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13.3</v>
      </c>
      <c r="CU9" s="417"/>
      <c r="CV9" s="417"/>
      <c r="CW9" s="417"/>
      <c r="CX9" s="417"/>
      <c r="CY9" s="417"/>
      <c r="CZ9" s="417"/>
      <c r="DA9" s="418"/>
      <c r="DB9" s="416">
        <v>13.7</v>
      </c>
      <c r="DC9" s="417"/>
      <c r="DD9" s="417"/>
      <c r="DE9" s="417"/>
      <c r="DF9" s="417"/>
      <c r="DG9" s="417"/>
      <c r="DH9" s="417"/>
      <c r="DI9" s="418"/>
    </row>
    <row r="10" spans="1:119" ht="18.75" customHeight="1" thickBot="1" x14ac:dyDescent="0.25">
      <c r="A10" s="169"/>
      <c r="B10" s="551"/>
      <c r="C10" s="552"/>
      <c r="D10" s="552"/>
      <c r="E10" s="552"/>
      <c r="F10" s="552"/>
      <c r="G10" s="552"/>
      <c r="H10" s="552"/>
      <c r="I10" s="552"/>
      <c r="J10" s="552"/>
      <c r="K10" s="470"/>
      <c r="L10" s="375" t="s">
        <v>113</v>
      </c>
      <c r="M10" s="376"/>
      <c r="N10" s="376"/>
      <c r="O10" s="376"/>
      <c r="P10" s="376"/>
      <c r="Q10" s="377"/>
      <c r="R10" s="372">
        <v>54087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111540</v>
      </c>
      <c r="BO10" s="420"/>
      <c r="BP10" s="420"/>
      <c r="BQ10" s="420"/>
      <c r="BR10" s="420"/>
      <c r="BS10" s="420"/>
      <c r="BT10" s="420"/>
      <c r="BU10" s="421"/>
      <c r="BV10" s="419">
        <v>288768</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69"/>
      <c r="B12" s="525" t="s">
        <v>123</v>
      </c>
      <c r="C12" s="526"/>
      <c r="D12" s="526"/>
      <c r="E12" s="526"/>
      <c r="F12" s="526"/>
      <c r="G12" s="526"/>
      <c r="H12" s="526"/>
      <c r="I12" s="526"/>
      <c r="J12" s="526"/>
      <c r="K12" s="527"/>
      <c r="L12" s="534" t="s">
        <v>124</v>
      </c>
      <c r="M12" s="535"/>
      <c r="N12" s="535"/>
      <c r="O12" s="535"/>
      <c r="P12" s="535"/>
      <c r="Q12" s="536"/>
      <c r="R12" s="537">
        <v>52143</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69"/>
      <c r="B13" s="528"/>
      <c r="C13" s="529"/>
      <c r="D13" s="529"/>
      <c r="E13" s="529"/>
      <c r="F13" s="529"/>
      <c r="G13" s="529"/>
      <c r="H13" s="529"/>
      <c r="I13" s="529"/>
      <c r="J13" s="529"/>
      <c r="K13" s="530"/>
      <c r="L13" s="178"/>
      <c r="M13" s="503" t="s">
        <v>130</v>
      </c>
      <c r="N13" s="504"/>
      <c r="O13" s="504"/>
      <c r="P13" s="504"/>
      <c r="Q13" s="505"/>
      <c r="R13" s="506">
        <v>47620</v>
      </c>
      <c r="S13" s="507"/>
      <c r="T13" s="507"/>
      <c r="U13" s="507"/>
      <c r="V13" s="508"/>
      <c r="W13" s="509" t="s">
        <v>131</v>
      </c>
      <c r="X13" s="405"/>
      <c r="Y13" s="405"/>
      <c r="Z13" s="405"/>
      <c r="AA13" s="405"/>
      <c r="AB13" s="406"/>
      <c r="AC13" s="372">
        <v>2928</v>
      </c>
      <c r="AD13" s="373"/>
      <c r="AE13" s="373"/>
      <c r="AF13" s="373"/>
      <c r="AG13" s="374"/>
      <c r="AH13" s="372">
        <v>3094</v>
      </c>
      <c r="AI13" s="373"/>
      <c r="AJ13" s="373"/>
      <c r="AK13" s="373"/>
      <c r="AL13" s="432"/>
      <c r="AM13" s="476" t="s">
        <v>132</v>
      </c>
      <c r="AN13" s="376"/>
      <c r="AO13" s="376"/>
      <c r="AP13" s="376"/>
      <c r="AQ13" s="376"/>
      <c r="AR13" s="376"/>
      <c r="AS13" s="376"/>
      <c r="AT13" s="377"/>
      <c r="AU13" s="477" t="s">
        <v>101</v>
      </c>
      <c r="AV13" s="478"/>
      <c r="AW13" s="478"/>
      <c r="AX13" s="478"/>
      <c r="AY13" s="433" t="s">
        <v>133</v>
      </c>
      <c r="AZ13" s="434"/>
      <c r="BA13" s="434"/>
      <c r="BB13" s="434"/>
      <c r="BC13" s="434"/>
      <c r="BD13" s="434"/>
      <c r="BE13" s="434"/>
      <c r="BF13" s="434"/>
      <c r="BG13" s="434"/>
      <c r="BH13" s="434"/>
      <c r="BI13" s="434"/>
      <c r="BJ13" s="434"/>
      <c r="BK13" s="434"/>
      <c r="BL13" s="434"/>
      <c r="BM13" s="435"/>
      <c r="BN13" s="419">
        <v>266724</v>
      </c>
      <c r="BO13" s="420"/>
      <c r="BP13" s="420"/>
      <c r="BQ13" s="420"/>
      <c r="BR13" s="420"/>
      <c r="BS13" s="420"/>
      <c r="BT13" s="420"/>
      <c r="BU13" s="421"/>
      <c r="BV13" s="419">
        <v>110025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6.9</v>
      </c>
      <c r="CU13" s="417"/>
      <c r="CV13" s="417"/>
      <c r="CW13" s="417"/>
      <c r="CX13" s="417"/>
      <c r="CY13" s="417"/>
      <c r="CZ13" s="417"/>
      <c r="DA13" s="418"/>
      <c r="DB13" s="416">
        <v>7.2</v>
      </c>
      <c r="DC13" s="417"/>
      <c r="DD13" s="417"/>
      <c r="DE13" s="417"/>
      <c r="DF13" s="417"/>
      <c r="DG13" s="417"/>
      <c r="DH13" s="417"/>
      <c r="DI13" s="418"/>
    </row>
    <row r="14" spans="1:119" ht="18.75" customHeight="1" thickBot="1" x14ac:dyDescent="0.25">
      <c r="A14" s="169"/>
      <c r="B14" s="528"/>
      <c r="C14" s="529"/>
      <c r="D14" s="529"/>
      <c r="E14" s="529"/>
      <c r="F14" s="529"/>
      <c r="G14" s="529"/>
      <c r="H14" s="529"/>
      <c r="I14" s="529"/>
      <c r="J14" s="529"/>
      <c r="K14" s="530"/>
      <c r="L14" s="493" t="s">
        <v>135</v>
      </c>
      <c r="M14" s="546"/>
      <c r="N14" s="546"/>
      <c r="O14" s="546"/>
      <c r="P14" s="546"/>
      <c r="Q14" s="547"/>
      <c r="R14" s="506">
        <v>52346</v>
      </c>
      <c r="S14" s="507"/>
      <c r="T14" s="507"/>
      <c r="U14" s="507"/>
      <c r="V14" s="508"/>
      <c r="W14" s="510"/>
      <c r="X14" s="408"/>
      <c r="Y14" s="408"/>
      <c r="Z14" s="408"/>
      <c r="AA14" s="408"/>
      <c r="AB14" s="409"/>
      <c r="AC14" s="499">
        <v>10.6</v>
      </c>
      <c r="AD14" s="500"/>
      <c r="AE14" s="500"/>
      <c r="AF14" s="500"/>
      <c r="AG14" s="501"/>
      <c r="AH14" s="499">
        <v>11.1</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39.4</v>
      </c>
      <c r="CU14" s="517"/>
      <c r="CV14" s="517"/>
      <c r="CW14" s="517"/>
      <c r="CX14" s="517"/>
      <c r="CY14" s="517"/>
      <c r="CZ14" s="517"/>
      <c r="DA14" s="518"/>
      <c r="DB14" s="516">
        <v>39.6</v>
      </c>
      <c r="DC14" s="517"/>
      <c r="DD14" s="517"/>
      <c r="DE14" s="517"/>
      <c r="DF14" s="517"/>
      <c r="DG14" s="517"/>
      <c r="DH14" s="517"/>
      <c r="DI14" s="518"/>
    </row>
    <row r="15" spans="1:119" ht="18.75" customHeight="1" x14ac:dyDescent="0.2">
      <c r="A15" s="169"/>
      <c r="B15" s="528"/>
      <c r="C15" s="529"/>
      <c r="D15" s="529"/>
      <c r="E15" s="529"/>
      <c r="F15" s="529"/>
      <c r="G15" s="529"/>
      <c r="H15" s="529"/>
      <c r="I15" s="529"/>
      <c r="J15" s="529"/>
      <c r="K15" s="530"/>
      <c r="L15" s="178"/>
      <c r="M15" s="503" t="s">
        <v>130</v>
      </c>
      <c r="N15" s="504"/>
      <c r="O15" s="504"/>
      <c r="P15" s="504"/>
      <c r="Q15" s="505"/>
      <c r="R15" s="506">
        <v>48550</v>
      </c>
      <c r="S15" s="507"/>
      <c r="T15" s="507"/>
      <c r="U15" s="507"/>
      <c r="V15" s="508"/>
      <c r="W15" s="509" t="s">
        <v>137</v>
      </c>
      <c r="X15" s="405"/>
      <c r="Y15" s="405"/>
      <c r="Z15" s="405"/>
      <c r="AA15" s="405"/>
      <c r="AB15" s="406"/>
      <c r="AC15" s="372">
        <v>10509</v>
      </c>
      <c r="AD15" s="373"/>
      <c r="AE15" s="373"/>
      <c r="AF15" s="373"/>
      <c r="AG15" s="374"/>
      <c r="AH15" s="372">
        <v>10745</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8033873</v>
      </c>
      <c r="BO15" s="449"/>
      <c r="BP15" s="449"/>
      <c r="BQ15" s="449"/>
      <c r="BR15" s="449"/>
      <c r="BS15" s="449"/>
      <c r="BT15" s="449"/>
      <c r="BU15" s="450"/>
      <c r="BV15" s="448">
        <v>7832489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37.9</v>
      </c>
      <c r="AD16" s="500"/>
      <c r="AE16" s="500"/>
      <c r="AF16" s="500"/>
      <c r="AG16" s="501"/>
      <c r="AH16" s="499">
        <v>38.5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11975435</v>
      </c>
      <c r="BO16" s="420"/>
      <c r="BP16" s="420"/>
      <c r="BQ16" s="420"/>
      <c r="BR16" s="420"/>
      <c r="BS16" s="420"/>
      <c r="BT16" s="420"/>
      <c r="BU16" s="421"/>
      <c r="BV16" s="419">
        <v>11793308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14260</v>
      </c>
      <c r="AD17" s="373"/>
      <c r="AE17" s="373"/>
      <c r="AF17" s="373"/>
      <c r="AG17" s="374"/>
      <c r="AH17" s="372">
        <v>14043</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10164566</v>
      </c>
      <c r="BO17" s="420"/>
      <c r="BP17" s="420"/>
      <c r="BQ17" s="420"/>
      <c r="BR17" s="420"/>
      <c r="BS17" s="420"/>
      <c r="BT17" s="420"/>
      <c r="BU17" s="421"/>
      <c r="BV17" s="419">
        <v>9900963</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69"/>
      <c r="B18" s="469" t="s">
        <v>147</v>
      </c>
      <c r="C18" s="470"/>
      <c r="D18" s="470"/>
      <c r="E18" s="471"/>
      <c r="F18" s="471"/>
      <c r="G18" s="471"/>
      <c r="H18" s="471"/>
      <c r="I18" s="471"/>
      <c r="J18" s="471"/>
      <c r="K18" s="471"/>
      <c r="L18" s="472">
        <v>123.03</v>
      </c>
      <c r="M18" s="472"/>
      <c r="N18" s="472"/>
      <c r="O18" s="472"/>
      <c r="P18" s="472"/>
      <c r="Q18" s="472"/>
      <c r="R18" s="473"/>
      <c r="S18" s="473"/>
      <c r="T18" s="473"/>
      <c r="U18" s="473"/>
      <c r="V18" s="474"/>
      <c r="W18" s="490"/>
      <c r="X18" s="491"/>
      <c r="Y18" s="491"/>
      <c r="Z18" s="491"/>
      <c r="AA18" s="491"/>
      <c r="AB18" s="515"/>
      <c r="AC18" s="389">
        <v>51.5</v>
      </c>
      <c r="AD18" s="390"/>
      <c r="AE18" s="390"/>
      <c r="AF18" s="390"/>
      <c r="AG18" s="475"/>
      <c r="AH18" s="389">
        <v>50.4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13439857</v>
      </c>
      <c r="BO18" s="420"/>
      <c r="BP18" s="420"/>
      <c r="BQ18" s="420"/>
      <c r="BR18" s="420"/>
      <c r="BS18" s="420"/>
      <c r="BT18" s="420"/>
      <c r="BU18" s="421"/>
      <c r="BV18" s="419">
        <v>13247694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69"/>
      <c r="B19" s="469" t="s">
        <v>149</v>
      </c>
      <c r="C19" s="470"/>
      <c r="D19" s="470"/>
      <c r="E19" s="471"/>
      <c r="F19" s="471"/>
      <c r="G19" s="471"/>
      <c r="H19" s="471"/>
      <c r="I19" s="471"/>
      <c r="J19" s="471"/>
      <c r="K19" s="471"/>
      <c r="L19" s="479">
        <v>425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17890508</v>
      </c>
      <c r="BO19" s="420"/>
      <c r="BP19" s="420"/>
      <c r="BQ19" s="420"/>
      <c r="BR19" s="420"/>
      <c r="BS19" s="420"/>
      <c r="BT19" s="420"/>
      <c r="BU19" s="421"/>
      <c r="BV19" s="419">
        <v>18074069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69"/>
      <c r="B20" s="469" t="s">
        <v>151</v>
      </c>
      <c r="C20" s="470"/>
      <c r="D20" s="470"/>
      <c r="E20" s="471"/>
      <c r="F20" s="471"/>
      <c r="G20" s="471"/>
      <c r="H20" s="471"/>
      <c r="I20" s="471"/>
      <c r="J20" s="471"/>
      <c r="K20" s="471"/>
      <c r="L20" s="479">
        <v>18452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24654525</v>
      </c>
      <c r="BO22" s="449"/>
      <c r="BP22" s="449"/>
      <c r="BQ22" s="449"/>
      <c r="BR22" s="449"/>
      <c r="BS22" s="449"/>
      <c r="BT22" s="449"/>
      <c r="BU22" s="450"/>
      <c r="BV22" s="448">
        <v>26108326</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18352199</v>
      </c>
      <c r="BO23" s="420"/>
      <c r="BP23" s="420"/>
      <c r="BQ23" s="420"/>
      <c r="BR23" s="420"/>
      <c r="BS23" s="420"/>
      <c r="BT23" s="420"/>
      <c r="BU23" s="421"/>
      <c r="BV23" s="419">
        <v>19656474</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69"/>
      <c r="B24" s="398"/>
      <c r="C24" s="399"/>
      <c r="D24" s="400"/>
      <c r="E24" s="375" t="s">
        <v>161</v>
      </c>
      <c r="F24" s="376"/>
      <c r="G24" s="376"/>
      <c r="H24" s="376"/>
      <c r="I24" s="376"/>
      <c r="J24" s="376"/>
      <c r="K24" s="377"/>
      <c r="L24" s="372">
        <v>1</v>
      </c>
      <c r="M24" s="373"/>
      <c r="N24" s="373"/>
      <c r="O24" s="373"/>
      <c r="P24" s="374"/>
      <c r="Q24" s="372">
        <v>8500</v>
      </c>
      <c r="R24" s="373"/>
      <c r="S24" s="373"/>
      <c r="T24" s="373"/>
      <c r="U24" s="373"/>
      <c r="V24" s="374"/>
      <c r="W24" s="462"/>
      <c r="X24" s="399"/>
      <c r="Y24" s="400"/>
      <c r="Z24" s="375" t="s">
        <v>162</v>
      </c>
      <c r="AA24" s="376"/>
      <c r="AB24" s="376"/>
      <c r="AC24" s="376"/>
      <c r="AD24" s="376"/>
      <c r="AE24" s="376"/>
      <c r="AF24" s="376"/>
      <c r="AG24" s="377"/>
      <c r="AH24" s="372">
        <v>378</v>
      </c>
      <c r="AI24" s="373"/>
      <c r="AJ24" s="373"/>
      <c r="AK24" s="373"/>
      <c r="AL24" s="374"/>
      <c r="AM24" s="372">
        <v>1201662</v>
      </c>
      <c r="AN24" s="373"/>
      <c r="AO24" s="373"/>
      <c r="AP24" s="373"/>
      <c r="AQ24" s="373"/>
      <c r="AR24" s="374"/>
      <c r="AS24" s="372">
        <v>3179</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16753836</v>
      </c>
      <c r="BO24" s="420"/>
      <c r="BP24" s="420"/>
      <c r="BQ24" s="420"/>
      <c r="BR24" s="420"/>
      <c r="BS24" s="420"/>
      <c r="BT24" s="420"/>
      <c r="BU24" s="421"/>
      <c r="BV24" s="419">
        <v>17334017</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69"/>
      <c r="B25" s="398"/>
      <c r="C25" s="399"/>
      <c r="D25" s="400"/>
      <c r="E25" s="375" t="s">
        <v>164</v>
      </c>
      <c r="F25" s="376"/>
      <c r="G25" s="376"/>
      <c r="H25" s="376"/>
      <c r="I25" s="376"/>
      <c r="J25" s="376"/>
      <c r="K25" s="377"/>
      <c r="L25" s="372">
        <v>1</v>
      </c>
      <c r="M25" s="373"/>
      <c r="N25" s="373"/>
      <c r="O25" s="373"/>
      <c r="P25" s="374"/>
      <c r="Q25" s="372">
        <v>6870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696947</v>
      </c>
      <c r="BO25" s="449"/>
      <c r="BP25" s="449"/>
      <c r="BQ25" s="449"/>
      <c r="BR25" s="449"/>
      <c r="BS25" s="449"/>
      <c r="BT25" s="449"/>
      <c r="BU25" s="450"/>
      <c r="BV25" s="448">
        <v>808018</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69"/>
      <c r="B26" s="398"/>
      <c r="C26" s="399"/>
      <c r="D26" s="400"/>
      <c r="E26" s="375" t="s">
        <v>167</v>
      </c>
      <c r="F26" s="376"/>
      <c r="G26" s="376"/>
      <c r="H26" s="376"/>
      <c r="I26" s="376"/>
      <c r="J26" s="376"/>
      <c r="K26" s="377"/>
      <c r="L26" s="372">
        <v>1</v>
      </c>
      <c r="M26" s="373"/>
      <c r="N26" s="373"/>
      <c r="O26" s="373"/>
      <c r="P26" s="374"/>
      <c r="Q26" s="372">
        <v>6250</v>
      </c>
      <c r="R26" s="373"/>
      <c r="S26" s="373"/>
      <c r="T26" s="373"/>
      <c r="U26" s="373"/>
      <c r="V26" s="374"/>
      <c r="W26" s="462"/>
      <c r="X26" s="399"/>
      <c r="Y26" s="400"/>
      <c r="Z26" s="375" t="s">
        <v>168</v>
      </c>
      <c r="AA26" s="430"/>
      <c r="AB26" s="430"/>
      <c r="AC26" s="430"/>
      <c r="AD26" s="430"/>
      <c r="AE26" s="430"/>
      <c r="AF26" s="430"/>
      <c r="AG26" s="431"/>
      <c r="AH26" s="372">
        <v>8</v>
      </c>
      <c r="AI26" s="373"/>
      <c r="AJ26" s="373"/>
      <c r="AK26" s="373"/>
      <c r="AL26" s="374"/>
      <c r="AM26" s="372">
        <v>25944</v>
      </c>
      <c r="AN26" s="373"/>
      <c r="AO26" s="373"/>
      <c r="AP26" s="373"/>
      <c r="AQ26" s="373"/>
      <c r="AR26" s="374"/>
      <c r="AS26" s="372">
        <v>3243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69"/>
      <c r="B27" s="398"/>
      <c r="C27" s="399"/>
      <c r="D27" s="400"/>
      <c r="E27" s="375" t="s">
        <v>170</v>
      </c>
      <c r="F27" s="376"/>
      <c r="G27" s="376"/>
      <c r="H27" s="376"/>
      <c r="I27" s="376"/>
      <c r="J27" s="376"/>
      <c r="K27" s="377"/>
      <c r="L27" s="372">
        <v>1</v>
      </c>
      <c r="M27" s="373"/>
      <c r="N27" s="373"/>
      <c r="O27" s="373"/>
      <c r="P27" s="374"/>
      <c r="Q27" s="372">
        <v>4750</v>
      </c>
      <c r="R27" s="373"/>
      <c r="S27" s="373"/>
      <c r="T27" s="373"/>
      <c r="U27" s="373"/>
      <c r="V27" s="374"/>
      <c r="W27" s="462"/>
      <c r="X27" s="399"/>
      <c r="Y27" s="400"/>
      <c r="Z27" s="375" t="s">
        <v>171</v>
      </c>
      <c r="AA27" s="376"/>
      <c r="AB27" s="376"/>
      <c r="AC27" s="376"/>
      <c r="AD27" s="376"/>
      <c r="AE27" s="376"/>
      <c r="AF27" s="376"/>
      <c r="AG27" s="377"/>
      <c r="AH27" s="372">
        <v>22</v>
      </c>
      <c r="AI27" s="373"/>
      <c r="AJ27" s="373"/>
      <c r="AK27" s="373"/>
      <c r="AL27" s="374"/>
      <c r="AM27" s="372">
        <v>68033</v>
      </c>
      <c r="AN27" s="373"/>
      <c r="AO27" s="373"/>
      <c r="AP27" s="373"/>
      <c r="AQ27" s="373"/>
      <c r="AR27" s="374"/>
      <c r="AS27" s="372">
        <v>3092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783143</v>
      </c>
      <c r="BO27" s="454"/>
      <c r="BP27" s="454"/>
      <c r="BQ27" s="454"/>
      <c r="BR27" s="454"/>
      <c r="BS27" s="454"/>
      <c r="BT27" s="454"/>
      <c r="BU27" s="455"/>
      <c r="BV27" s="453">
        <v>782685</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69"/>
      <c r="B28" s="398"/>
      <c r="C28" s="399"/>
      <c r="D28" s="400"/>
      <c r="E28" s="375" t="s">
        <v>173</v>
      </c>
      <c r="F28" s="376"/>
      <c r="G28" s="376"/>
      <c r="H28" s="376"/>
      <c r="I28" s="376"/>
      <c r="J28" s="376"/>
      <c r="K28" s="377"/>
      <c r="L28" s="372">
        <v>1</v>
      </c>
      <c r="M28" s="373"/>
      <c r="N28" s="373"/>
      <c r="O28" s="373"/>
      <c r="P28" s="374"/>
      <c r="Q28" s="372">
        <v>4300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2278370</v>
      </c>
      <c r="BO28" s="449"/>
      <c r="BP28" s="449"/>
      <c r="BQ28" s="449"/>
      <c r="BR28" s="449"/>
      <c r="BS28" s="449"/>
      <c r="BT28" s="449"/>
      <c r="BU28" s="450"/>
      <c r="BV28" s="448">
        <v>2166830</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69"/>
      <c r="B29" s="398"/>
      <c r="C29" s="399"/>
      <c r="D29" s="400"/>
      <c r="E29" s="375" t="s">
        <v>176</v>
      </c>
      <c r="F29" s="376"/>
      <c r="G29" s="376"/>
      <c r="H29" s="376"/>
      <c r="I29" s="376"/>
      <c r="J29" s="376"/>
      <c r="K29" s="377"/>
      <c r="L29" s="372">
        <v>18</v>
      </c>
      <c r="M29" s="373"/>
      <c r="N29" s="373"/>
      <c r="O29" s="373"/>
      <c r="P29" s="374"/>
      <c r="Q29" s="372">
        <v>4050</v>
      </c>
      <c r="R29" s="373"/>
      <c r="S29" s="373"/>
      <c r="T29" s="373"/>
      <c r="U29" s="373"/>
      <c r="V29" s="374"/>
      <c r="W29" s="463"/>
      <c r="X29" s="464"/>
      <c r="Y29" s="465"/>
      <c r="Z29" s="375" t="s">
        <v>177</v>
      </c>
      <c r="AA29" s="376"/>
      <c r="AB29" s="376"/>
      <c r="AC29" s="376"/>
      <c r="AD29" s="376"/>
      <c r="AE29" s="376"/>
      <c r="AF29" s="376"/>
      <c r="AG29" s="377"/>
      <c r="AH29" s="372">
        <v>400</v>
      </c>
      <c r="AI29" s="373"/>
      <c r="AJ29" s="373"/>
      <c r="AK29" s="373"/>
      <c r="AL29" s="374"/>
      <c r="AM29" s="372">
        <v>1269695</v>
      </c>
      <c r="AN29" s="373"/>
      <c r="AO29" s="373"/>
      <c r="AP29" s="373"/>
      <c r="AQ29" s="373"/>
      <c r="AR29" s="374"/>
      <c r="AS29" s="372">
        <v>3174</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1184399</v>
      </c>
      <c r="BO29" s="420"/>
      <c r="BP29" s="420"/>
      <c r="BQ29" s="420"/>
      <c r="BR29" s="420"/>
      <c r="BS29" s="420"/>
      <c r="BT29" s="420"/>
      <c r="BU29" s="421"/>
      <c r="BV29" s="419">
        <v>1293614</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98.5</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2286562</v>
      </c>
      <c r="BO30" s="454"/>
      <c r="BP30" s="454"/>
      <c r="BQ30" s="454"/>
      <c r="BR30" s="454"/>
      <c r="BS30" s="454"/>
      <c r="BT30" s="454"/>
      <c r="BU30" s="455"/>
      <c r="BV30" s="453">
        <v>2403791</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2">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2">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8</v>
      </c>
      <c r="BX34" s="367"/>
      <c r="BY34" s="368" t="str">
        <f>IF('各会計、関係団体の財政状況及び健全化判断比率'!B68="","",'各会計、関係団体の財政状況及び健全化判断比率'!B68)</f>
        <v>茨城西南地方広域市町村圏事務組合　一般会計</v>
      </c>
      <c r="BZ34" s="368"/>
      <c r="CA34" s="368"/>
      <c r="CB34" s="368"/>
      <c r="CC34" s="368"/>
      <c r="CD34" s="368"/>
      <c r="CE34" s="368"/>
      <c r="CF34" s="368"/>
      <c r="CG34" s="368"/>
      <c r="CH34" s="368"/>
      <c r="CI34" s="368"/>
      <c r="CJ34" s="368"/>
      <c r="CK34" s="368"/>
      <c r="CL34" s="368"/>
      <c r="CM34" s="368"/>
      <c r="CN34" s="169"/>
      <c r="CO34" s="367">
        <f>IF(CQ34="","",MAX(C34:D43,U34:V43,AM34:AN43,BE34:BF43,BW34:BX43)+1)</f>
        <v>18</v>
      </c>
      <c r="CP34" s="367"/>
      <c r="CQ34" s="368" t="str">
        <f>IF('各会計、関係団体の財政状況及び健全化判断比率'!BS7="","",'各会計、関係団体の財政状況及び健全化判断比率'!BS7)</f>
        <v>坂東市土地開発公社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2">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7</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9</v>
      </c>
      <c r="BX35" s="367"/>
      <c r="BY35" s="368" t="str">
        <f>IF('各会計、関係団体の財政状況及び健全化判断比率'!B69="","",'各会計、関係団体の財政状況及び健全化判断比率'!B69)</f>
        <v>茨城西南地方広域市町村圏事務組合　利根老人ホーム事業特別会計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2">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介護事業特別会計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10</v>
      </c>
      <c r="BX36" s="367"/>
      <c r="BY36" s="368" t="str">
        <f>IF('各会計、関係団体の財政状況及び健全化判断比率'!B70="","",'各会計、関係団体の財政状況及び健全化判断比率'!B70)</f>
        <v>茨城西南地方広域市町村圏事務組合　特殊湛水防除事業特別会計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2">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後期高齢者医療特別会計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11</v>
      </c>
      <c r="BX37" s="367"/>
      <c r="BY37" s="368" t="str">
        <f>IF('各会計、関係団体の財政状況及び健全化判断比率'!B71="","",'各会計、関係団体の財政状況及び健全化判断比率'!B71)</f>
        <v>清水丘診療所事務組合　国民健康保険事業</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2">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12</v>
      </c>
      <c r="BX38" s="367"/>
      <c r="BY38" s="368" t="str">
        <f>IF('各会計、関係団体の財政状況及び健全化判断比率'!B72="","",'各会計、関係団体の財政状況及び健全化判断比率'!B72)</f>
        <v>常総衛生組合　一般会計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2">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13</v>
      </c>
      <c r="BX39" s="367"/>
      <c r="BY39" s="368" t="str">
        <f>IF('各会計、関係団体の財政状況及び健全化判断比率'!B73="","",'各会計、関係団体の財政状況及び健全化判断比率'!B73)</f>
        <v>茨城県市町村総合事務組合　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2">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14</v>
      </c>
      <c r="BX40" s="367"/>
      <c r="BY40" s="368" t="str">
        <f>IF('各会計、関係団体の財政状況及び健全化判断比率'!B74="","",'各会計、関係団体の財政状況及び健全化判断比率'!B74)</f>
        <v>茨城県市町村総合事務組合　県民交通災害共済事業特別会計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2">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f t="shared" si="2"/>
        <v>15</v>
      </c>
      <c r="BX41" s="367"/>
      <c r="BY41" s="368" t="str">
        <f>IF('各会計、関係団体の財政状況及び健全化判断比率'!B75="","",'各会計、関係団体の財政状況及び健全化判断比率'!B75)</f>
        <v>茨城租税債権管理機構　一般会計</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2">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f t="shared" si="2"/>
        <v>16</v>
      </c>
      <c r="BX42" s="367"/>
      <c r="BY42" s="368" t="str">
        <f>IF('各会計、関係団体の財政状況及び健全化判断比率'!B76="","",'各会計、関係団体の財政状況及び健全化判断比率'!B76)</f>
        <v>さしま環境管理事務組合　一般会計</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2">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f t="shared" si="2"/>
        <v>17</v>
      </c>
      <c r="BX43" s="367"/>
      <c r="BY43" s="368" t="str">
        <f>IF('各会計、関係団体の財政状況及び健全化判断比率'!B77="","",'各会計、関係団体の財政状況及び健全化判断比率'!B77)</f>
        <v>さしま環境管理事務組合　清水丘聖地霊園管理事業特別会計</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xtnmnyDOdsv8wcfoKiusmStIQ6ghbHSENsnCHlRhDULyd6M3rCYBsIkbU869GjB6HLXGUctYHlfflpcaHleFw==" saltValue="opze8K1An7wbYCipzzcz/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G3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530</v>
      </c>
      <c r="D34" s="1151"/>
      <c r="E34" s="1152"/>
      <c r="F34" s="32">
        <v>24</v>
      </c>
      <c r="G34" s="33">
        <v>23.24</v>
      </c>
      <c r="H34" s="33">
        <v>24.43</v>
      </c>
      <c r="I34" s="33">
        <v>24.78</v>
      </c>
      <c r="J34" s="34">
        <v>24.66</v>
      </c>
      <c r="K34" s="22"/>
      <c r="L34" s="22"/>
      <c r="M34" s="22"/>
      <c r="N34" s="22"/>
      <c r="O34" s="22"/>
      <c r="P34" s="22"/>
    </row>
    <row r="35" spans="1:16" ht="39" customHeight="1" x14ac:dyDescent="0.2">
      <c r="A35" s="22"/>
      <c r="B35" s="35"/>
      <c r="C35" s="1145" t="s">
        <v>531</v>
      </c>
      <c r="D35" s="1146"/>
      <c r="E35" s="1147"/>
      <c r="F35" s="36">
        <v>9.2100000000000009</v>
      </c>
      <c r="G35" s="37">
        <v>5.98</v>
      </c>
      <c r="H35" s="37">
        <v>9.2799999999999994</v>
      </c>
      <c r="I35" s="37">
        <v>7.96</v>
      </c>
      <c r="J35" s="38">
        <v>8.98</v>
      </c>
      <c r="K35" s="22"/>
      <c r="L35" s="22"/>
      <c r="M35" s="22"/>
      <c r="N35" s="22"/>
      <c r="O35" s="22"/>
      <c r="P35" s="22"/>
    </row>
    <row r="36" spans="1:16" ht="39" customHeight="1" x14ac:dyDescent="0.2">
      <c r="A36" s="22"/>
      <c r="B36" s="35"/>
      <c r="C36" s="1145" t="s">
        <v>532</v>
      </c>
      <c r="D36" s="1146"/>
      <c r="E36" s="1147"/>
      <c r="F36" s="36">
        <v>1.86</v>
      </c>
      <c r="G36" s="37">
        <v>2</v>
      </c>
      <c r="H36" s="37">
        <v>1.83</v>
      </c>
      <c r="I36" s="37">
        <v>2</v>
      </c>
      <c r="J36" s="38">
        <v>2.1800000000000002</v>
      </c>
      <c r="K36" s="22"/>
      <c r="L36" s="22"/>
      <c r="M36" s="22"/>
      <c r="N36" s="22"/>
      <c r="O36" s="22"/>
      <c r="P36" s="22"/>
    </row>
    <row r="37" spans="1:16" ht="39" customHeight="1" x14ac:dyDescent="0.2">
      <c r="A37" s="22"/>
      <c r="B37" s="35"/>
      <c r="C37" s="1145" t="s">
        <v>533</v>
      </c>
      <c r="D37" s="1146"/>
      <c r="E37" s="1147"/>
      <c r="F37" s="36">
        <v>0.36</v>
      </c>
      <c r="G37" s="37">
        <v>1.4</v>
      </c>
      <c r="H37" s="37">
        <v>0.65</v>
      </c>
      <c r="I37" s="37">
        <v>0.38</v>
      </c>
      <c r="J37" s="38">
        <v>0.38</v>
      </c>
      <c r="K37" s="22"/>
      <c r="L37" s="22"/>
      <c r="M37" s="22"/>
      <c r="N37" s="22"/>
      <c r="O37" s="22"/>
      <c r="P37" s="22"/>
    </row>
    <row r="38" spans="1:16" ht="39" customHeight="1" x14ac:dyDescent="0.2">
      <c r="A38" s="22"/>
      <c r="B38" s="35"/>
      <c r="C38" s="1145" t="s">
        <v>534</v>
      </c>
      <c r="D38" s="1146"/>
      <c r="E38" s="1147"/>
      <c r="F38" s="36">
        <v>1.05</v>
      </c>
      <c r="G38" s="37">
        <v>0.78</v>
      </c>
      <c r="H38" s="37">
        <v>0.31</v>
      </c>
      <c r="I38" s="37">
        <v>0.54</v>
      </c>
      <c r="J38" s="38">
        <v>0.36</v>
      </c>
      <c r="K38" s="22"/>
      <c r="L38" s="22"/>
      <c r="M38" s="22"/>
      <c r="N38" s="22"/>
      <c r="O38" s="22"/>
      <c r="P38" s="22"/>
    </row>
    <row r="39" spans="1:16" ht="39" customHeight="1" x14ac:dyDescent="0.2">
      <c r="A39" s="22"/>
      <c r="B39" s="35"/>
      <c r="C39" s="1145" t="s">
        <v>535</v>
      </c>
      <c r="D39" s="1146"/>
      <c r="E39" s="1147"/>
      <c r="F39" s="36">
        <v>0</v>
      </c>
      <c r="G39" s="37">
        <v>0.01</v>
      </c>
      <c r="H39" s="37">
        <v>0</v>
      </c>
      <c r="I39" s="37">
        <v>0</v>
      </c>
      <c r="J39" s="38">
        <v>0.01</v>
      </c>
      <c r="K39" s="22"/>
      <c r="L39" s="22"/>
      <c r="M39" s="22"/>
      <c r="N39" s="22"/>
      <c r="O39" s="22"/>
      <c r="P39" s="22"/>
    </row>
    <row r="40" spans="1:16" ht="39" customHeight="1" x14ac:dyDescent="0.2">
      <c r="A40" s="22"/>
      <c r="B40" s="35"/>
      <c r="C40" s="1145" t="s">
        <v>536</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537</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538</v>
      </c>
      <c r="D43" s="1149"/>
      <c r="E43" s="1150"/>
      <c r="F43" s="41">
        <v>0.05</v>
      </c>
      <c r="G43" s="42">
        <v>0.04</v>
      </c>
      <c r="H43" s="42">
        <v>0</v>
      </c>
      <c r="I43" s="42">
        <v>0.09</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EIaJ9Nnyu+P16AS0OaQCIgvlrtfzXbIkSbHMZJxzK2u+4tZwEBfueriB0HidZUuxt42/+OsMpaDgiA7IHp8g8Q==" saltValue="pd1rPOV956LnAfJ9l08f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2272</v>
      </c>
      <c r="L45" s="60">
        <v>2595</v>
      </c>
      <c r="M45" s="60">
        <v>2628</v>
      </c>
      <c r="N45" s="60">
        <v>2538</v>
      </c>
      <c r="O45" s="61">
        <v>2421</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668</v>
      </c>
      <c r="L48" s="64">
        <v>588</v>
      </c>
      <c r="M48" s="64">
        <v>525</v>
      </c>
      <c r="N48" s="64">
        <v>496</v>
      </c>
      <c r="O48" s="65">
        <v>517</v>
      </c>
      <c r="P48" s="48"/>
      <c r="Q48" s="48"/>
      <c r="R48" s="48"/>
      <c r="S48" s="48"/>
      <c r="T48" s="48"/>
      <c r="U48" s="48"/>
    </row>
    <row r="49" spans="1:21" ht="30.75" customHeight="1" x14ac:dyDescent="0.2">
      <c r="A49" s="48"/>
      <c r="B49" s="1178"/>
      <c r="C49" s="1179"/>
      <c r="D49" s="62"/>
      <c r="E49" s="1155" t="s">
        <v>14</v>
      </c>
      <c r="F49" s="1155"/>
      <c r="G49" s="1155"/>
      <c r="H49" s="1155"/>
      <c r="I49" s="1155"/>
      <c r="J49" s="1156"/>
      <c r="K49" s="63">
        <v>227</v>
      </c>
      <c r="L49" s="64">
        <v>203</v>
      </c>
      <c r="M49" s="64">
        <v>121</v>
      </c>
      <c r="N49" s="64">
        <v>28</v>
      </c>
      <c r="O49" s="65">
        <v>34</v>
      </c>
      <c r="P49" s="48"/>
      <c r="Q49" s="48"/>
      <c r="R49" s="48"/>
      <c r="S49" s="48"/>
      <c r="T49" s="48"/>
      <c r="U49" s="48"/>
    </row>
    <row r="50" spans="1:21" ht="30.75" customHeight="1" x14ac:dyDescent="0.2">
      <c r="A50" s="48"/>
      <c r="B50" s="1178"/>
      <c r="C50" s="1179"/>
      <c r="D50" s="62"/>
      <c r="E50" s="1155" t="s">
        <v>15</v>
      </c>
      <c r="F50" s="1155"/>
      <c r="G50" s="1155"/>
      <c r="H50" s="1155"/>
      <c r="I50" s="1155"/>
      <c r="J50" s="1156"/>
      <c r="K50" s="63">
        <v>56</v>
      </c>
      <c r="L50" s="64">
        <v>55</v>
      </c>
      <c r="M50" s="64">
        <v>56</v>
      </c>
      <c r="N50" s="64">
        <v>57</v>
      </c>
      <c r="O50" s="65">
        <v>27</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2546</v>
      </c>
      <c r="L52" s="64">
        <v>2557</v>
      </c>
      <c r="M52" s="64">
        <v>2461</v>
      </c>
      <c r="N52" s="64">
        <v>2275</v>
      </c>
      <c r="O52" s="65">
        <v>2226</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677</v>
      </c>
      <c r="L53" s="69">
        <v>884</v>
      </c>
      <c r="M53" s="69">
        <v>869</v>
      </c>
      <c r="N53" s="69">
        <v>844</v>
      </c>
      <c r="O53" s="70">
        <v>773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539</v>
      </c>
      <c r="L57" s="81" t="s">
        <v>540</v>
      </c>
      <c r="M57" s="81" t="s">
        <v>541</v>
      </c>
      <c r="N57" s="81" t="s">
        <v>542</v>
      </c>
      <c r="O57" s="82" t="s">
        <v>543</v>
      </c>
      <c r="P57" s="48"/>
      <c r="Q57" s="48"/>
      <c r="R57" s="48"/>
      <c r="S57" s="48"/>
      <c r="T57" s="48"/>
      <c r="U57" s="48"/>
    </row>
    <row r="58" spans="1:21" ht="31.5" customHeight="1" x14ac:dyDescent="0.2">
      <c r="B58" s="1161" t="s">
        <v>24</v>
      </c>
      <c r="C58" s="1162"/>
      <c r="D58" s="1167" t="s">
        <v>25</v>
      </c>
      <c r="E58" s="1168"/>
      <c r="F58" s="1168"/>
      <c r="G58" s="1168"/>
      <c r="H58" s="1168"/>
      <c r="I58" s="1168"/>
      <c r="J58" s="1169"/>
      <c r="K58" s="83" t="s">
        <v>563</v>
      </c>
      <c r="L58" s="84" t="s">
        <v>563</v>
      </c>
      <c r="M58" s="84" t="s">
        <v>563</v>
      </c>
      <c r="N58" s="84" t="s">
        <v>563</v>
      </c>
      <c r="O58" s="85" t="s">
        <v>563</v>
      </c>
    </row>
    <row r="59" spans="1:21" ht="31.5" customHeight="1" x14ac:dyDescent="0.2">
      <c r="B59" s="1163"/>
      <c r="C59" s="1164"/>
      <c r="D59" s="1170" t="s">
        <v>26</v>
      </c>
      <c r="E59" s="1171"/>
      <c r="F59" s="1171"/>
      <c r="G59" s="1171"/>
      <c r="H59" s="1171"/>
      <c r="I59" s="1171"/>
      <c r="J59" s="1172"/>
      <c r="K59" s="86" t="s">
        <v>563</v>
      </c>
      <c r="L59" s="87" t="s">
        <v>563</v>
      </c>
      <c r="M59" s="87" t="s">
        <v>563</v>
      </c>
      <c r="N59" s="87" t="s">
        <v>563</v>
      </c>
      <c r="O59" s="88" t="s">
        <v>563</v>
      </c>
    </row>
    <row r="60" spans="1:21" ht="31.5" customHeight="1" thickBot="1" x14ac:dyDescent="0.25">
      <c r="B60" s="1165"/>
      <c r="C60" s="1166"/>
      <c r="D60" s="1173" t="s">
        <v>27</v>
      </c>
      <c r="E60" s="1174"/>
      <c r="F60" s="1174"/>
      <c r="G60" s="1174"/>
      <c r="H60" s="1174"/>
      <c r="I60" s="1174"/>
      <c r="J60" s="1175"/>
      <c r="K60" s="89" t="s">
        <v>563</v>
      </c>
      <c r="L60" s="90" t="s">
        <v>563</v>
      </c>
      <c r="M60" s="90" t="s">
        <v>563</v>
      </c>
      <c r="N60" s="90" t="s">
        <v>563</v>
      </c>
      <c r="O60" s="91" t="s">
        <v>563</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r+Mk8TkMujOIaQ4m6RWkLab4BG7qBmQ4SbhtTzj6oXf4bt+Ph/IhZz5VD+l3Uvvs+QEQtOP3TLZCGcTZiK1oA==" saltValue="six8oAi8Shi+hg66SqgrP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43">
        <v>31524</v>
      </c>
      <c r="J41" s="344">
        <v>30124</v>
      </c>
      <c r="K41" s="344">
        <v>27869</v>
      </c>
      <c r="L41" s="344">
        <v>26108</v>
      </c>
      <c r="M41" s="345">
        <v>24655</v>
      </c>
    </row>
    <row r="42" spans="2:13" ht="27.75" customHeight="1" x14ac:dyDescent="0.2">
      <c r="B42" s="1186"/>
      <c r="C42" s="1187"/>
      <c r="D42" s="106"/>
      <c r="E42" s="1190" t="s">
        <v>32</v>
      </c>
      <c r="F42" s="1190"/>
      <c r="G42" s="1190"/>
      <c r="H42" s="1191"/>
      <c r="I42" s="346">
        <v>288</v>
      </c>
      <c r="J42" s="347">
        <v>231</v>
      </c>
      <c r="K42" s="347">
        <v>191</v>
      </c>
      <c r="L42" s="347">
        <v>136</v>
      </c>
      <c r="M42" s="348">
        <v>110</v>
      </c>
    </row>
    <row r="43" spans="2:13" ht="27.75" customHeight="1" x14ac:dyDescent="0.2">
      <c r="B43" s="1186"/>
      <c r="C43" s="1187"/>
      <c r="D43" s="106"/>
      <c r="E43" s="1190" t="s">
        <v>33</v>
      </c>
      <c r="F43" s="1190"/>
      <c r="G43" s="1190"/>
      <c r="H43" s="1191"/>
      <c r="I43" s="346">
        <v>7019</v>
      </c>
      <c r="J43" s="347">
        <v>6224</v>
      </c>
      <c r="K43" s="347">
        <v>5434</v>
      </c>
      <c r="L43" s="347">
        <v>5004</v>
      </c>
      <c r="M43" s="348">
        <v>4944</v>
      </c>
    </row>
    <row r="44" spans="2:13" ht="27.75" customHeight="1" x14ac:dyDescent="0.2">
      <c r="B44" s="1186"/>
      <c r="C44" s="1187"/>
      <c r="D44" s="106"/>
      <c r="E44" s="1190" t="s">
        <v>34</v>
      </c>
      <c r="F44" s="1190"/>
      <c r="G44" s="1190"/>
      <c r="H44" s="1191"/>
      <c r="I44" s="346">
        <v>350</v>
      </c>
      <c r="J44" s="347">
        <v>244</v>
      </c>
      <c r="K44" s="347">
        <v>202</v>
      </c>
      <c r="L44" s="347">
        <v>256</v>
      </c>
      <c r="M44" s="348">
        <v>299</v>
      </c>
    </row>
    <row r="45" spans="2:13" ht="27.75" customHeight="1" x14ac:dyDescent="0.2">
      <c r="B45" s="1186"/>
      <c r="C45" s="1187"/>
      <c r="D45" s="106"/>
      <c r="E45" s="1190" t="s">
        <v>35</v>
      </c>
      <c r="F45" s="1190"/>
      <c r="G45" s="1190"/>
      <c r="H45" s="1191"/>
      <c r="I45" s="346">
        <v>2387</v>
      </c>
      <c r="J45" s="347">
        <v>2312</v>
      </c>
      <c r="K45" s="347">
        <v>2241</v>
      </c>
      <c r="L45" s="347">
        <v>2211</v>
      </c>
      <c r="M45" s="348">
        <v>2190</v>
      </c>
    </row>
    <row r="46" spans="2:13" ht="27.75" customHeight="1" x14ac:dyDescent="0.2">
      <c r="B46" s="1186"/>
      <c r="C46" s="1187"/>
      <c r="D46" s="107"/>
      <c r="E46" s="1190" t="s">
        <v>36</v>
      </c>
      <c r="F46" s="1190"/>
      <c r="G46" s="1190"/>
      <c r="H46" s="1191"/>
      <c r="I46" s="346" t="s">
        <v>487</v>
      </c>
      <c r="J46" s="347" t="s">
        <v>487</v>
      </c>
      <c r="K46" s="347" t="s">
        <v>487</v>
      </c>
      <c r="L46" s="347">
        <v>32</v>
      </c>
      <c r="M46" s="348">
        <v>161</v>
      </c>
    </row>
    <row r="47" spans="2:13" ht="27.75" customHeight="1" x14ac:dyDescent="0.2">
      <c r="B47" s="1186"/>
      <c r="C47" s="1187"/>
      <c r="D47" s="108"/>
      <c r="E47" s="1200" t="s">
        <v>37</v>
      </c>
      <c r="F47" s="1201"/>
      <c r="G47" s="1201"/>
      <c r="H47" s="1202"/>
      <c r="I47" s="346" t="s">
        <v>487</v>
      </c>
      <c r="J47" s="347" t="s">
        <v>487</v>
      </c>
      <c r="K47" s="347" t="s">
        <v>487</v>
      </c>
      <c r="L47" s="347" t="s">
        <v>487</v>
      </c>
      <c r="M47" s="348" t="s">
        <v>487</v>
      </c>
    </row>
    <row r="48" spans="2:13" ht="27.75" customHeight="1" x14ac:dyDescent="0.2">
      <c r="B48" s="1186"/>
      <c r="C48" s="1187"/>
      <c r="D48" s="106"/>
      <c r="E48" s="1190" t="s">
        <v>38</v>
      </c>
      <c r="F48" s="1190"/>
      <c r="G48" s="1190"/>
      <c r="H48" s="1191"/>
      <c r="I48" s="346" t="s">
        <v>487</v>
      </c>
      <c r="J48" s="347" t="s">
        <v>487</v>
      </c>
      <c r="K48" s="347" t="s">
        <v>487</v>
      </c>
      <c r="L48" s="347" t="s">
        <v>487</v>
      </c>
      <c r="M48" s="348" t="s">
        <v>487</v>
      </c>
    </row>
    <row r="49" spans="2:13" ht="27.75" customHeight="1" x14ac:dyDescent="0.2">
      <c r="B49" s="1188"/>
      <c r="C49" s="1189"/>
      <c r="D49" s="106"/>
      <c r="E49" s="1190" t="s">
        <v>39</v>
      </c>
      <c r="F49" s="1190"/>
      <c r="G49" s="1190"/>
      <c r="H49" s="1191"/>
      <c r="I49" s="346" t="s">
        <v>487</v>
      </c>
      <c r="J49" s="347" t="s">
        <v>487</v>
      </c>
      <c r="K49" s="347" t="s">
        <v>487</v>
      </c>
      <c r="L49" s="347" t="s">
        <v>487</v>
      </c>
      <c r="M49" s="348" t="s">
        <v>487</v>
      </c>
    </row>
    <row r="50" spans="2:13" ht="27.75" customHeight="1" x14ac:dyDescent="0.2">
      <c r="B50" s="1184" t="s">
        <v>40</v>
      </c>
      <c r="C50" s="1185"/>
      <c r="D50" s="109"/>
      <c r="E50" s="1190" t="s">
        <v>41</v>
      </c>
      <c r="F50" s="1190"/>
      <c r="G50" s="1190"/>
      <c r="H50" s="1191"/>
      <c r="I50" s="346">
        <v>4330</v>
      </c>
      <c r="J50" s="347">
        <v>6126</v>
      </c>
      <c r="K50" s="347">
        <v>6574</v>
      </c>
      <c r="L50" s="347">
        <v>6827</v>
      </c>
      <c r="M50" s="348">
        <v>6658</v>
      </c>
    </row>
    <row r="51" spans="2:13" ht="27.75" customHeight="1" x14ac:dyDescent="0.2">
      <c r="B51" s="1186"/>
      <c r="C51" s="1187"/>
      <c r="D51" s="106"/>
      <c r="E51" s="1190" t="s">
        <v>42</v>
      </c>
      <c r="F51" s="1190"/>
      <c r="G51" s="1190"/>
      <c r="H51" s="1191"/>
      <c r="I51" s="346">
        <v>2652</v>
      </c>
      <c r="J51" s="347">
        <v>2509</v>
      </c>
      <c r="K51" s="347">
        <v>2371</v>
      </c>
      <c r="L51" s="347">
        <v>2297</v>
      </c>
      <c r="M51" s="348">
        <v>2385</v>
      </c>
    </row>
    <row r="52" spans="2:13" ht="27.75" customHeight="1" x14ac:dyDescent="0.2">
      <c r="B52" s="1188"/>
      <c r="C52" s="1189"/>
      <c r="D52" s="106"/>
      <c r="E52" s="1190" t="s">
        <v>43</v>
      </c>
      <c r="F52" s="1190"/>
      <c r="G52" s="1190"/>
      <c r="H52" s="1191"/>
      <c r="I52" s="346">
        <v>24075</v>
      </c>
      <c r="J52" s="347">
        <v>22727</v>
      </c>
      <c r="K52" s="347">
        <v>21062</v>
      </c>
      <c r="L52" s="347">
        <v>19877</v>
      </c>
      <c r="M52" s="348">
        <v>18488</v>
      </c>
    </row>
    <row r="53" spans="2:13" ht="27.75" customHeight="1" thickBot="1" x14ac:dyDescent="0.25">
      <c r="B53" s="1192" t="s">
        <v>19</v>
      </c>
      <c r="C53" s="1193"/>
      <c r="D53" s="110"/>
      <c r="E53" s="1194" t="s">
        <v>44</v>
      </c>
      <c r="F53" s="1194"/>
      <c r="G53" s="1194"/>
      <c r="H53" s="1195"/>
      <c r="I53" s="349">
        <v>10511</v>
      </c>
      <c r="J53" s="350">
        <v>7773</v>
      </c>
      <c r="K53" s="350">
        <v>5930</v>
      </c>
      <c r="L53" s="350">
        <v>4744</v>
      </c>
      <c r="M53" s="351">
        <v>4828</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k+W3nM1sk53e7C37/uQQ7Qy/gevtBB59Z2puvFdbL1e6tK7diMY0L6WgS3I4KlBqXFNRpgNAwYVseFNPp61vRQ==" saltValue="ucZ2ADkHCFwAPjYSf91TT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8"/>
  <sheetViews>
    <sheetView showGridLines="0" tabSelected="1" topLeftCell="D1"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352">
        <v>1878</v>
      </c>
      <c r="G55" s="352">
        <v>2167</v>
      </c>
      <c r="H55" s="353">
        <v>2278</v>
      </c>
    </row>
    <row r="56" spans="2:8" ht="52.5" customHeight="1" x14ac:dyDescent="0.2">
      <c r="B56" s="122"/>
      <c r="C56" s="1213" t="s">
        <v>47</v>
      </c>
      <c r="D56" s="1213"/>
      <c r="E56" s="1214"/>
      <c r="F56" s="354">
        <v>1425</v>
      </c>
      <c r="G56" s="354">
        <v>1294</v>
      </c>
      <c r="H56" s="355">
        <v>1184</v>
      </c>
    </row>
    <row r="57" spans="2:8" ht="53.25" customHeight="1" x14ac:dyDescent="0.2">
      <c r="B57" s="122"/>
      <c r="C57" s="1215" t="s">
        <v>48</v>
      </c>
      <c r="D57" s="1215"/>
      <c r="E57" s="1216"/>
      <c r="F57" s="356">
        <v>2096</v>
      </c>
      <c r="G57" s="356">
        <v>2404</v>
      </c>
      <c r="H57" s="357">
        <v>2287</v>
      </c>
    </row>
    <row r="58" spans="2:8" ht="45.75" customHeight="1" x14ac:dyDescent="0.2">
      <c r="B58" s="123"/>
      <c r="C58" s="1203" t="s">
        <v>544</v>
      </c>
      <c r="D58" s="1204"/>
      <c r="E58" s="1205"/>
      <c r="F58" s="358">
        <v>1030</v>
      </c>
      <c r="G58" s="358">
        <v>1183</v>
      </c>
      <c r="H58" s="359">
        <v>1154</v>
      </c>
    </row>
    <row r="59" spans="2:8" ht="45.75" customHeight="1" x14ac:dyDescent="0.2">
      <c r="B59" s="123"/>
      <c r="C59" s="1203" t="s">
        <v>545</v>
      </c>
      <c r="D59" s="1204"/>
      <c r="E59" s="1205"/>
      <c r="F59" s="358">
        <v>536</v>
      </c>
      <c r="G59" s="358">
        <v>536</v>
      </c>
      <c r="H59" s="359">
        <v>536</v>
      </c>
    </row>
    <row r="60" spans="2:8" ht="45.75" customHeight="1" x14ac:dyDescent="0.2">
      <c r="B60" s="123"/>
      <c r="C60" s="1203" t="s">
        <v>546</v>
      </c>
      <c r="D60" s="1204"/>
      <c r="E60" s="1205"/>
      <c r="F60" s="358">
        <v>258</v>
      </c>
      <c r="G60" s="358">
        <v>433</v>
      </c>
      <c r="H60" s="359">
        <v>325</v>
      </c>
    </row>
    <row r="61" spans="2:8" ht="45.75" customHeight="1" x14ac:dyDescent="0.2">
      <c r="B61" s="123"/>
      <c r="C61" s="1203" t="s">
        <v>547</v>
      </c>
      <c r="D61" s="1204"/>
      <c r="E61" s="1205"/>
      <c r="F61" s="358">
        <v>103</v>
      </c>
      <c r="G61" s="358">
        <v>103</v>
      </c>
      <c r="H61" s="359">
        <v>104</v>
      </c>
    </row>
    <row r="62" spans="2:8" ht="45.75" customHeight="1" thickBot="1" x14ac:dyDescent="0.25">
      <c r="B62" s="124"/>
      <c r="C62" s="1206" t="s">
        <v>548</v>
      </c>
      <c r="D62" s="1207"/>
      <c r="E62" s="1208"/>
      <c r="F62" s="360">
        <v>87</v>
      </c>
      <c r="G62" s="360">
        <v>86</v>
      </c>
      <c r="H62" s="361">
        <v>85</v>
      </c>
    </row>
    <row r="63" spans="2:8" ht="52.5" customHeight="1" thickBot="1" x14ac:dyDescent="0.25">
      <c r="B63" s="125"/>
      <c r="C63" s="1209" t="s">
        <v>49</v>
      </c>
      <c r="D63" s="1209"/>
      <c r="E63" s="1210"/>
      <c r="F63" s="362">
        <v>5399</v>
      </c>
      <c r="G63" s="362">
        <v>5864</v>
      </c>
      <c r="H63" s="363">
        <v>5749</v>
      </c>
    </row>
    <row r="64" spans="2:8" ht="13.2" x14ac:dyDescent="0.2"/>
    <row r="65" s="1" customFormat="1" ht="13.5" hidden="1" customHeight="1" x14ac:dyDescent="0.2"/>
    <row r="66" s="1" customFormat="1" ht="13.5" hidden="1" customHeight="1" x14ac:dyDescent="0.2"/>
    <row r="67" s="1" customFormat="1" ht="13.5" hidden="1" customHeight="1" x14ac:dyDescent="0.2"/>
    <row r="68" s="1" customFormat="1" ht="13.5" hidden="1" customHeight="1" x14ac:dyDescent="0.2"/>
  </sheetData>
  <sheetProtection algorithmName="SHA-512" hashValue="W/7kIqmwnxnoGKMOmbNaUHSmrqkuk20JSyKfEZrmduIjwyAFZhVyhMJgg6T3iwHMZpHmuOKwnJqhbg31cEkJmQ==" saltValue="4KIsq3CaWlKqu7Znj8jaI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524</v>
      </c>
      <c r="G2" s="139"/>
      <c r="H2" s="140"/>
    </row>
    <row r="3" spans="1:8" x14ac:dyDescent="0.2">
      <c r="A3" s="136" t="s">
        <v>517</v>
      </c>
      <c r="B3" s="141"/>
      <c r="C3" s="142"/>
      <c r="D3" s="143">
        <v>50739</v>
      </c>
      <c r="E3" s="144"/>
      <c r="F3" s="145">
        <v>67009</v>
      </c>
      <c r="G3" s="146"/>
      <c r="H3" s="147"/>
    </row>
    <row r="4" spans="1:8" x14ac:dyDescent="0.2">
      <c r="A4" s="148"/>
      <c r="B4" s="149"/>
      <c r="C4" s="150"/>
      <c r="D4" s="151">
        <v>19133</v>
      </c>
      <c r="E4" s="152"/>
      <c r="F4" s="153">
        <v>43028</v>
      </c>
      <c r="G4" s="154"/>
      <c r="H4" s="155"/>
    </row>
    <row r="5" spans="1:8" x14ac:dyDescent="0.2">
      <c r="A5" s="136" t="s">
        <v>519</v>
      </c>
      <c r="B5" s="141"/>
      <c r="C5" s="142"/>
      <c r="D5" s="143">
        <v>27409</v>
      </c>
      <c r="E5" s="144"/>
      <c r="F5" s="145">
        <v>40807</v>
      </c>
      <c r="G5" s="146"/>
      <c r="H5" s="147"/>
    </row>
    <row r="6" spans="1:8" x14ac:dyDescent="0.2">
      <c r="A6" s="148"/>
      <c r="B6" s="149"/>
      <c r="C6" s="150"/>
      <c r="D6" s="151">
        <v>16763</v>
      </c>
      <c r="E6" s="152"/>
      <c r="F6" s="153">
        <v>19520</v>
      </c>
      <c r="G6" s="154"/>
      <c r="H6" s="155"/>
    </row>
    <row r="7" spans="1:8" x14ac:dyDescent="0.2">
      <c r="A7" s="136" t="s">
        <v>520</v>
      </c>
      <c r="B7" s="141"/>
      <c r="C7" s="142"/>
      <c r="D7" s="143">
        <v>30124</v>
      </c>
      <c r="E7" s="144"/>
      <c r="F7" s="145">
        <v>37343</v>
      </c>
      <c r="G7" s="146"/>
      <c r="H7" s="147"/>
    </row>
    <row r="8" spans="1:8" x14ac:dyDescent="0.2">
      <c r="A8" s="148"/>
      <c r="B8" s="149"/>
      <c r="C8" s="150"/>
      <c r="D8" s="151">
        <v>19883</v>
      </c>
      <c r="E8" s="152"/>
      <c r="F8" s="153">
        <v>17633</v>
      </c>
      <c r="G8" s="154"/>
      <c r="H8" s="155"/>
    </row>
    <row r="9" spans="1:8" x14ac:dyDescent="0.2">
      <c r="A9" s="136" t="s">
        <v>521</v>
      </c>
      <c r="B9" s="141"/>
      <c r="C9" s="142"/>
      <c r="D9" s="143">
        <v>40971</v>
      </c>
      <c r="E9" s="144"/>
      <c r="F9" s="145">
        <v>47407</v>
      </c>
      <c r="G9" s="146"/>
      <c r="H9" s="147"/>
    </row>
    <row r="10" spans="1:8" x14ac:dyDescent="0.2">
      <c r="A10" s="148"/>
      <c r="B10" s="149"/>
      <c r="C10" s="150"/>
      <c r="D10" s="151">
        <v>26476</v>
      </c>
      <c r="E10" s="152"/>
      <c r="F10" s="153">
        <v>27543</v>
      </c>
      <c r="G10" s="154"/>
      <c r="H10" s="155"/>
    </row>
    <row r="11" spans="1:8" x14ac:dyDescent="0.2">
      <c r="A11" s="136" t="s">
        <v>522</v>
      </c>
      <c r="B11" s="141"/>
      <c r="C11" s="142"/>
      <c r="D11" s="143">
        <v>51356</v>
      </c>
      <c r="E11" s="144"/>
      <c r="F11" s="145">
        <v>49754</v>
      </c>
      <c r="G11" s="146"/>
      <c r="H11" s="147"/>
    </row>
    <row r="12" spans="1:8" x14ac:dyDescent="0.2">
      <c r="A12" s="148"/>
      <c r="B12" s="149"/>
      <c r="C12" s="156"/>
      <c r="D12" s="151">
        <v>30435</v>
      </c>
      <c r="E12" s="152"/>
      <c r="F12" s="153">
        <v>21592</v>
      </c>
      <c r="G12" s="154"/>
      <c r="H12" s="155"/>
    </row>
    <row r="13" spans="1:8" x14ac:dyDescent="0.2">
      <c r="A13" s="136"/>
      <c r="B13" s="141"/>
      <c r="C13" s="157"/>
      <c r="D13" s="158">
        <v>40120</v>
      </c>
      <c r="E13" s="159"/>
      <c r="F13" s="160">
        <v>48464</v>
      </c>
      <c r="G13" s="161"/>
      <c r="H13" s="147"/>
    </row>
    <row r="14" spans="1:8" x14ac:dyDescent="0.2">
      <c r="A14" s="148"/>
      <c r="B14" s="149"/>
      <c r="C14" s="150"/>
      <c r="D14" s="151">
        <v>22538</v>
      </c>
      <c r="E14" s="152"/>
      <c r="F14" s="153">
        <v>25863</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9.2100000000000009</v>
      </c>
      <c r="C19" s="162">
        <f>ROUND(VALUE(SUBSTITUTE(実質収支比率等に係る経年分析!G$48,"▲","-")),2)</f>
        <v>5.98</v>
      </c>
      <c r="D19" s="162">
        <f>ROUND(VALUE(SUBSTITUTE(実質収支比率等に係る経年分析!H$48,"▲","-")),2)</f>
        <v>9.2899999999999991</v>
      </c>
      <c r="E19" s="162">
        <f>ROUND(VALUE(SUBSTITUTE(実質収支比率等に係る経年分析!I$48,"▲","-")),2)</f>
        <v>7.97</v>
      </c>
      <c r="F19" s="162">
        <f>ROUND(VALUE(SUBSTITUTE(実質収支比率等に係る経年分析!J$48,"▲","-")),2)</f>
        <v>8.98</v>
      </c>
    </row>
    <row r="20" spans="1:11" x14ac:dyDescent="0.2">
      <c r="A20" s="162" t="s">
        <v>53</v>
      </c>
      <c r="B20" s="162">
        <f>ROUND(VALUE(SUBSTITUTE(実質収支比率等に係る経年分析!F$47,"▲","-")),2)</f>
        <v>8.75</v>
      </c>
      <c r="C20" s="162">
        <f>ROUND(VALUE(SUBSTITUTE(実質収支比率等に係る経年分析!G$47,"▲","-")),2)</f>
        <v>12.14</v>
      </c>
      <c r="D20" s="162">
        <f>ROUND(VALUE(SUBSTITUTE(実質収支比率等に係る経年分析!H$47,"▲","-")),2)</f>
        <v>13.5</v>
      </c>
      <c r="E20" s="162">
        <f>ROUND(VALUE(SUBSTITUTE(実質収支比率等に係る経年分析!I$47,"▲","-")),2)</f>
        <v>15.5</v>
      </c>
      <c r="F20" s="162">
        <f>ROUND(VALUE(SUBSTITUTE(実質収支比率等に係る経年分析!J$47,"▲","-")),2)</f>
        <v>16.13</v>
      </c>
    </row>
    <row r="21" spans="1:11" x14ac:dyDescent="0.2">
      <c r="A21" s="162" t="s">
        <v>54</v>
      </c>
      <c r="B21" s="162">
        <f>IF(ISNUMBER(VALUE(SUBSTITUTE(実質収支比率等に係る経年分析!F$49,"▲","-"))),ROUND(VALUE(SUBSTITUTE(実質収支比率等に係る経年分析!F$49,"▲","-")),2),NA())</f>
        <v>1.03</v>
      </c>
      <c r="C21" s="162">
        <f>IF(ISNUMBER(VALUE(SUBSTITUTE(実質収支比率等に係る経年分析!G$49,"▲","-"))),ROUND(VALUE(SUBSTITUTE(実質収支比率等に係る経年分析!G$49,"▲","-")),2),NA())</f>
        <v>0.98</v>
      </c>
      <c r="D21" s="162">
        <f>IF(ISNUMBER(VALUE(SUBSTITUTE(実質収支比率等に係る経年分析!H$49,"▲","-"))),ROUND(VALUE(SUBSTITUTE(実質収支比率等に係る経年分析!H$49,"▲","-")),2),NA())</f>
        <v>4.18</v>
      </c>
      <c r="E21" s="162">
        <f>IF(ISNUMBER(VALUE(SUBSTITUTE(実質収支比率等に係る経年分析!I$49,"▲","-"))),ROUND(VALUE(SUBSTITUTE(実質収支比率等に係る経年分析!I$49,"▲","-")),2),NA())</f>
        <v>0.79</v>
      </c>
      <c r="F21" s="162">
        <f>IF(ISNUMBER(VALUE(SUBSTITUTE(実質収支比率等に係る経年分析!J$49,"▲","-"))),ROUND(VALUE(SUBSTITUTE(実質収支比率等に係る経年分析!J$49,"▲","-")),2),NA())</f>
        <v>1.89</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0.05</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0.04</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0.09</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2">
      <c r="A30" s="163" t="str">
        <f>IF(連結実質赤字比率に係る赤字・黒字の構成分析!C$40="",NA(),連結実質赤字比率に係る赤字・黒字の構成分析!C$40)</f>
        <v>介護事業特別会計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0.01</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2">
      <c r="A32" s="163" t="str">
        <f>IF(連結実質赤字比率に係る赤字・黒字の構成分析!C$38="",NA(),連結実質赤字比率に係る赤字・黒字の構成分析!C$38)</f>
        <v>介護保険特別会計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1.05</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0.78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0.31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0.54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0.36</v>
      </c>
    </row>
    <row r="33" spans="1:16" x14ac:dyDescent="0.2">
      <c r="A33" s="163" t="str">
        <f>IF(連結実質赤字比率に係る赤字・黒字の構成分析!C$37="",NA(),連結実質赤字比率に係る赤字・黒字の構成分析!C$37)</f>
        <v>国民健康保険特別会計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0.36</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0.65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0.38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0.38</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1.86</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1.83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2.1800000000000002</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9.2100000000000009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5.98</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9.2799999999999994</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8.98</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24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23.24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24.43</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24.78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24.66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2546</v>
      </c>
      <c r="E42" s="164"/>
      <c r="F42" s="164"/>
      <c r="G42" s="164">
        <f>'実質公債費比率（分子）の構造'!L$52</f>
        <v>2557</v>
      </c>
      <c r="H42" s="164"/>
      <c r="I42" s="164"/>
      <c r="J42" s="164">
        <f>'実質公債費比率（分子）の構造'!M$52</f>
        <v>2461</v>
      </c>
      <c r="K42" s="164"/>
      <c r="L42" s="164"/>
      <c r="M42" s="164">
        <f>'実質公債費比率（分子）の構造'!N$52</f>
        <v>2275</v>
      </c>
      <c r="N42" s="164"/>
      <c r="O42" s="164"/>
      <c r="P42" s="164">
        <f>'実質公債費比率（分子）の構造'!O$52</f>
        <v>2226</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56</v>
      </c>
      <c r="C44" s="164"/>
      <c r="D44" s="164"/>
      <c r="E44" s="164">
        <f>'実質公債費比率（分子）の構造'!L$50</f>
        <v>55</v>
      </c>
      <c r="F44" s="164"/>
      <c r="G44" s="164"/>
      <c r="H44" s="164">
        <f>'実質公債費比率（分子）の構造'!M$50</f>
        <v>56</v>
      </c>
      <c r="I44" s="164"/>
      <c r="J44" s="164"/>
      <c r="K44" s="164">
        <f>'実質公債費比率（分子）の構造'!N$50</f>
        <v>57</v>
      </c>
      <c r="L44" s="164"/>
      <c r="M44" s="164"/>
      <c r="N44" s="164">
        <f>'実質公債費比率（分子）の構造'!O$50</f>
        <v>27</v>
      </c>
      <c r="O44" s="164"/>
      <c r="P44" s="164"/>
    </row>
    <row r="45" spans="1:16" x14ac:dyDescent="0.2">
      <c r="A45" s="164" t="s">
        <v>63</v>
      </c>
      <c r="B45" s="164">
        <f>'実質公債費比率（分子）の構造'!K$49</f>
        <v>227</v>
      </c>
      <c r="C45" s="164"/>
      <c r="D45" s="164"/>
      <c r="E45" s="164">
        <f>'実質公債費比率（分子）の構造'!L$49</f>
        <v>203</v>
      </c>
      <c r="F45" s="164"/>
      <c r="G45" s="164"/>
      <c r="H45" s="164">
        <f>'実質公債費比率（分子）の構造'!M$49</f>
        <v>121</v>
      </c>
      <c r="I45" s="164"/>
      <c r="J45" s="164"/>
      <c r="K45" s="164">
        <f>'実質公債費比率（分子）の構造'!N$49</f>
        <v>28</v>
      </c>
      <c r="L45" s="164"/>
      <c r="M45" s="164"/>
      <c r="N45" s="164">
        <f>'実質公債費比率（分子）の構造'!O$49</f>
        <v>34</v>
      </c>
      <c r="O45" s="164"/>
      <c r="P45" s="164"/>
    </row>
    <row r="46" spans="1:16" x14ac:dyDescent="0.2">
      <c r="A46" s="164" t="s">
        <v>64</v>
      </c>
      <c r="B46" s="164">
        <f>'実質公債費比率（分子）の構造'!K$48</f>
        <v>668</v>
      </c>
      <c r="C46" s="164"/>
      <c r="D46" s="164"/>
      <c r="E46" s="164">
        <f>'実質公債費比率（分子）の構造'!L$48</f>
        <v>588</v>
      </c>
      <c r="F46" s="164"/>
      <c r="G46" s="164"/>
      <c r="H46" s="164">
        <f>'実質公債費比率（分子）の構造'!M$48</f>
        <v>525</v>
      </c>
      <c r="I46" s="164"/>
      <c r="J46" s="164"/>
      <c r="K46" s="164">
        <f>'実質公債費比率（分子）の構造'!N$48</f>
        <v>496</v>
      </c>
      <c r="L46" s="164"/>
      <c r="M46" s="164"/>
      <c r="N46" s="164">
        <f>'実質公債費比率（分子）の構造'!O$48</f>
        <v>517</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2272</v>
      </c>
      <c r="C49" s="164"/>
      <c r="D49" s="164"/>
      <c r="E49" s="164">
        <f>'実質公債費比率（分子）の構造'!L$45</f>
        <v>2595</v>
      </c>
      <c r="F49" s="164"/>
      <c r="G49" s="164"/>
      <c r="H49" s="164">
        <f>'実質公債費比率（分子）の構造'!M$45</f>
        <v>2628</v>
      </c>
      <c r="I49" s="164"/>
      <c r="J49" s="164"/>
      <c r="K49" s="164">
        <f>'実質公債費比率（分子）の構造'!N$45</f>
        <v>2538</v>
      </c>
      <c r="L49" s="164"/>
      <c r="M49" s="164"/>
      <c r="N49" s="164">
        <f>'実質公債費比率（分子）の構造'!O$45</f>
        <v>2421</v>
      </c>
      <c r="O49" s="164"/>
      <c r="P49" s="164"/>
    </row>
    <row r="50" spans="1:16" x14ac:dyDescent="0.2">
      <c r="A50" s="164" t="s">
        <v>67</v>
      </c>
      <c r="B50" s="164" t="e">
        <f>NA()</f>
        <v>#N/A</v>
      </c>
      <c r="C50" s="164">
        <f>IF(ISNUMBER('実質公債費比率（分子）の構造'!K$53),'実質公債費比率（分子）の構造'!K$53,NA())</f>
        <v>677</v>
      </c>
      <c r="D50" s="164" t="e">
        <f>NA()</f>
        <v>#N/A</v>
      </c>
      <c r="E50" s="164" t="e">
        <f>NA()</f>
        <v>#N/A</v>
      </c>
      <c r="F50" s="164">
        <f>IF(ISNUMBER('実質公債費比率（分子）の構造'!L$53),'実質公債費比率（分子）の構造'!L$53,NA())</f>
        <v>884</v>
      </c>
      <c r="G50" s="164" t="e">
        <f>NA()</f>
        <v>#N/A</v>
      </c>
      <c r="H50" s="164" t="e">
        <f>NA()</f>
        <v>#N/A</v>
      </c>
      <c r="I50" s="164">
        <f>IF(ISNUMBER('実質公債費比率（分子）の構造'!M$53),'実質公債費比率（分子）の構造'!M$53,NA())</f>
        <v>869</v>
      </c>
      <c r="J50" s="164" t="e">
        <f>NA()</f>
        <v>#N/A</v>
      </c>
      <c r="K50" s="164" t="e">
        <f>NA()</f>
        <v>#N/A</v>
      </c>
      <c r="L50" s="164">
        <f>IF(ISNUMBER('実質公債費比率（分子）の構造'!N$53),'実質公債費比率（分子）の構造'!N$53,NA())</f>
        <v>844</v>
      </c>
      <c r="M50" s="164" t="e">
        <f>NA()</f>
        <v>#N/A</v>
      </c>
      <c r="N50" s="164" t="e">
        <f>NA()</f>
        <v>#N/A</v>
      </c>
      <c r="O50" s="164">
        <f>IF(ISNUMBER('実質公債費比率（分子）の構造'!O$53),'実質公債費比率（分子）の構造'!O$53,NA())</f>
        <v>773</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24075</v>
      </c>
      <c r="E56" s="163"/>
      <c r="F56" s="163"/>
      <c r="G56" s="163">
        <f>'将来負担比率（分子）の構造'!J$52</f>
        <v>22727</v>
      </c>
      <c r="H56" s="163"/>
      <c r="I56" s="163"/>
      <c r="J56" s="163">
        <f>'将来負担比率（分子）の構造'!K$52</f>
        <v>21062</v>
      </c>
      <c r="K56" s="163"/>
      <c r="L56" s="163"/>
      <c r="M56" s="163">
        <f>'将来負担比率（分子）の構造'!L$52</f>
        <v>19877</v>
      </c>
      <c r="N56" s="163"/>
      <c r="O56" s="163"/>
      <c r="P56" s="163">
        <f>'将来負担比率（分子）の構造'!M$52</f>
        <v>18488</v>
      </c>
    </row>
    <row r="57" spans="1:16" x14ac:dyDescent="0.2">
      <c r="A57" s="163" t="s">
        <v>42</v>
      </c>
      <c r="B57" s="163"/>
      <c r="C57" s="163"/>
      <c r="D57" s="163">
        <f>'将来負担比率（分子）の構造'!I$51</f>
        <v>2652</v>
      </c>
      <c r="E57" s="163"/>
      <c r="F57" s="163"/>
      <c r="G57" s="163">
        <f>'将来負担比率（分子）の構造'!J$51</f>
        <v>2509</v>
      </c>
      <c r="H57" s="163"/>
      <c r="I57" s="163"/>
      <c r="J57" s="163">
        <f>'将来負担比率（分子）の構造'!K$51</f>
        <v>2371</v>
      </c>
      <c r="K57" s="163"/>
      <c r="L57" s="163"/>
      <c r="M57" s="163">
        <f>'将来負担比率（分子）の構造'!L$51</f>
        <v>2297</v>
      </c>
      <c r="N57" s="163"/>
      <c r="O57" s="163"/>
      <c r="P57" s="163">
        <f>'将来負担比率（分子）の構造'!M$51</f>
        <v>2385</v>
      </c>
    </row>
    <row r="58" spans="1:16" x14ac:dyDescent="0.2">
      <c r="A58" s="163" t="s">
        <v>41</v>
      </c>
      <c r="B58" s="163"/>
      <c r="C58" s="163"/>
      <c r="D58" s="163">
        <f>'将来負担比率（分子）の構造'!I$50</f>
        <v>4330</v>
      </c>
      <c r="E58" s="163"/>
      <c r="F58" s="163"/>
      <c r="G58" s="163">
        <f>'将来負担比率（分子）の構造'!J$50</f>
        <v>6126</v>
      </c>
      <c r="H58" s="163"/>
      <c r="I58" s="163"/>
      <c r="J58" s="163">
        <f>'将来負担比率（分子）の構造'!K$50</f>
        <v>6574</v>
      </c>
      <c r="K58" s="163"/>
      <c r="L58" s="163"/>
      <c r="M58" s="163">
        <f>'将来負担比率（分子）の構造'!L$50</f>
        <v>6827</v>
      </c>
      <c r="N58" s="163"/>
      <c r="O58" s="163"/>
      <c r="P58" s="163">
        <f>'将来負担比率（分子）の構造'!M$50</f>
        <v>6658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f>'将来負担比率（分子）の構造'!L$46</f>
        <v>32</v>
      </c>
      <c r="L61" s="163"/>
      <c r="M61" s="163"/>
      <c r="N61" s="163">
        <f>'将来負担比率（分子）の構造'!M$46</f>
        <v>161</v>
      </c>
      <c r="O61" s="163"/>
      <c r="P61" s="163"/>
    </row>
    <row r="62" spans="1:16" x14ac:dyDescent="0.2">
      <c r="A62" s="163" t="s">
        <v>35</v>
      </c>
      <c r="B62" s="163">
        <f>'将来負担比率（分子）の構造'!I$45</f>
        <v>2387</v>
      </c>
      <c r="C62" s="163"/>
      <c r="D62" s="163"/>
      <c r="E62" s="163">
        <f>'将来負担比率（分子）の構造'!J$45</f>
        <v>2312</v>
      </c>
      <c r="F62" s="163"/>
      <c r="G62" s="163"/>
      <c r="H62" s="163">
        <f>'将来負担比率（分子）の構造'!K$45</f>
        <v>2241</v>
      </c>
      <c r="I62" s="163"/>
      <c r="J62" s="163"/>
      <c r="K62" s="163">
        <f>'将来負担比率（分子）の構造'!L$45</f>
        <v>2211</v>
      </c>
      <c r="L62" s="163"/>
      <c r="M62" s="163"/>
      <c r="N62" s="163">
        <f>'将来負担比率（分子）の構造'!M$45</f>
        <v>2190</v>
      </c>
      <c r="O62" s="163"/>
      <c r="P62" s="163"/>
    </row>
    <row r="63" spans="1:16" x14ac:dyDescent="0.2">
      <c r="A63" s="163" t="s">
        <v>34</v>
      </c>
      <c r="B63" s="163">
        <f>'将来負担比率（分子）の構造'!I$44</f>
        <v>350</v>
      </c>
      <c r="C63" s="163"/>
      <c r="D63" s="163"/>
      <c r="E63" s="163">
        <f>'将来負担比率（分子）の構造'!J$44</f>
        <v>244</v>
      </c>
      <c r="F63" s="163"/>
      <c r="G63" s="163"/>
      <c r="H63" s="163">
        <f>'将来負担比率（分子）の構造'!K$44</f>
        <v>202</v>
      </c>
      <c r="I63" s="163"/>
      <c r="J63" s="163"/>
      <c r="K63" s="163">
        <f>'将来負担比率（分子）の構造'!L$44</f>
        <v>256</v>
      </c>
      <c r="L63" s="163"/>
      <c r="M63" s="163"/>
      <c r="N63" s="163">
        <f>'将来負担比率（分子）の構造'!M$44</f>
        <v>299</v>
      </c>
      <c r="O63" s="163"/>
      <c r="P63" s="163"/>
    </row>
    <row r="64" spans="1:16" x14ac:dyDescent="0.2">
      <c r="A64" s="163" t="s">
        <v>33</v>
      </c>
      <c r="B64" s="163">
        <f>'将来負担比率（分子）の構造'!I$43</f>
        <v>7019</v>
      </c>
      <c r="C64" s="163"/>
      <c r="D64" s="163"/>
      <c r="E64" s="163">
        <f>'将来負担比率（分子）の構造'!J$43</f>
        <v>6224</v>
      </c>
      <c r="F64" s="163"/>
      <c r="G64" s="163"/>
      <c r="H64" s="163">
        <f>'将来負担比率（分子）の構造'!K$43</f>
        <v>5434</v>
      </c>
      <c r="I64" s="163"/>
      <c r="J64" s="163"/>
      <c r="K64" s="163">
        <f>'将来負担比率（分子）の構造'!L$43</f>
        <v>5004</v>
      </c>
      <c r="L64" s="163"/>
      <c r="M64" s="163"/>
      <c r="N64" s="163">
        <f>'将来負担比率（分子）の構造'!M$43</f>
        <v>4944</v>
      </c>
      <c r="O64" s="163"/>
      <c r="P64" s="163"/>
    </row>
    <row r="65" spans="1:16" x14ac:dyDescent="0.2">
      <c r="A65" s="163" t="s">
        <v>32</v>
      </c>
      <c r="B65" s="163">
        <f>'将来負担比率（分子）の構造'!I$42</f>
        <v>288</v>
      </c>
      <c r="C65" s="163"/>
      <c r="D65" s="163"/>
      <c r="E65" s="163">
        <f>'将来負担比率（分子）の構造'!J$42</f>
        <v>231</v>
      </c>
      <c r="F65" s="163"/>
      <c r="G65" s="163"/>
      <c r="H65" s="163">
        <f>'将来負担比率（分子）の構造'!K$42</f>
        <v>191</v>
      </c>
      <c r="I65" s="163"/>
      <c r="J65" s="163"/>
      <c r="K65" s="163">
        <f>'将来負担比率（分子）の構造'!L$42</f>
        <v>136</v>
      </c>
      <c r="L65" s="163"/>
      <c r="M65" s="163"/>
      <c r="N65" s="163">
        <f>'将来負担比率（分子）の構造'!M$42</f>
        <v>110</v>
      </c>
      <c r="O65" s="163"/>
      <c r="P65" s="163"/>
    </row>
    <row r="66" spans="1:16" x14ac:dyDescent="0.2">
      <c r="A66" s="163" t="s">
        <v>31</v>
      </c>
      <c r="B66" s="163">
        <f>'将来負担比率（分子）の構造'!I$41</f>
        <v>31524</v>
      </c>
      <c r="C66" s="163"/>
      <c r="D66" s="163"/>
      <c r="E66" s="163">
        <f>'将来負担比率（分子）の構造'!J$41</f>
        <v>30124</v>
      </c>
      <c r="F66" s="163"/>
      <c r="G66" s="163"/>
      <c r="H66" s="163">
        <f>'将来負担比率（分子）の構造'!K$41</f>
        <v>27869</v>
      </c>
      <c r="I66" s="163"/>
      <c r="J66" s="163"/>
      <c r="K66" s="163">
        <f>'将来負担比率（分子）の構造'!L$41</f>
        <v>26108</v>
      </c>
      <c r="L66" s="163"/>
      <c r="M66" s="163"/>
      <c r="N66" s="163">
        <f>'将来負担比率（分子）の構造'!M$41</f>
        <v>24655</v>
      </c>
      <c r="O66" s="163"/>
      <c r="P66" s="163"/>
    </row>
    <row r="67" spans="1:16" x14ac:dyDescent="0.2">
      <c r="A67" s="163" t="s">
        <v>71</v>
      </c>
      <c r="B67" s="163" t="e">
        <f>NA()</f>
        <v>#N/A</v>
      </c>
      <c r="C67" s="163">
        <f>IF(ISNUMBER('将来負担比率（分子）の構造'!I$53), IF('将来負担比率（分子）の構造'!I$53 &lt; 0, 0, '将来負担比率（分子）の構造'!I$53), NA())</f>
        <v>10511</v>
      </c>
      <c r="D67" s="163" t="e">
        <f>NA()</f>
        <v>#N/A</v>
      </c>
      <c r="E67" s="163" t="e">
        <f>NA()</f>
        <v>#N/A</v>
      </c>
      <c r="F67" s="163">
        <f>IF(ISNUMBER('将来負担比率（分子）の構造'!J$53), IF('将来負担比率（分子）の構造'!J$53 &lt; 0, 0, '将来負担比率（分子）の構造'!J$53), NA())</f>
        <v>7773</v>
      </c>
      <c r="G67" s="163" t="e">
        <f>NA()</f>
        <v>#N/A</v>
      </c>
      <c r="H67" s="163" t="e">
        <f>NA()</f>
        <v>#N/A</v>
      </c>
      <c r="I67" s="163">
        <f>IF(ISNUMBER('将来負担比率（分子）の構造'!K$53), IF('将来負担比率（分子）の構造'!K$53 &lt; 0, 0, '将来負担比率（分子）の構造'!K$53), NA())</f>
        <v>5930</v>
      </c>
      <c r="J67" s="163" t="e">
        <f>NA()</f>
        <v>#N/A</v>
      </c>
      <c r="K67" s="163" t="e">
        <f>NA()</f>
        <v>#N/A</v>
      </c>
      <c r="L67" s="163">
        <f>IF(ISNUMBER('将来負担比率（分子）の構造'!L$53), IF('将来負担比率（分子）の構造'!L$53 &lt; 0, 0, '将来負担比率（分子）の構造'!L$53), NA())</f>
        <v>4744</v>
      </c>
      <c r="M67" s="163" t="e">
        <f>NA()</f>
        <v>#N/A</v>
      </c>
      <c r="N67" s="163" t="e">
        <f>NA()</f>
        <v>#N/A</v>
      </c>
      <c r="O67" s="163">
        <f>IF(ISNUMBER('将来負担比率（分子）の構造'!M$53), IF('将来負担比率（分子）の構造'!M$53 &lt; 0, 0, '将来負担比率（分子）の構造'!M$53), NA())</f>
        <v>4828</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1878</v>
      </c>
      <c r="C72" s="167">
        <f>基金残高に係る経年分析!G55</f>
        <v>2167</v>
      </c>
      <c r="D72" s="167">
        <f>基金残高に係る経年分析!H55</f>
        <v>2278</v>
      </c>
    </row>
    <row r="73" spans="1:16" x14ac:dyDescent="0.2">
      <c r="A73" s="166" t="s">
        <v>74</v>
      </c>
      <c r="B73" s="167">
        <f>基金残高に係る経年分析!F56</f>
        <v>1425</v>
      </c>
      <c r="C73" s="167">
        <f>基金残高に係る経年分析!G56</f>
        <v>1294</v>
      </c>
      <c r="D73" s="167">
        <f>基金残高に係る経年分析!H56</f>
        <v>1184</v>
      </c>
    </row>
    <row r="74" spans="1:16" x14ac:dyDescent="0.2">
      <c r="A74" s="166" t="s">
        <v>75</v>
      </c>
      <c r="B74" s="167">
        <f>基金残高に係る経年分析!F57</f>
        <v>2096</v>
      </c>
      <c r="C74" s="167">
        <f>基金残高に係る経年分析!G57</f>
        <v>2404</v>
      </c>
      <c r="D74" s="167">
        <f>基金残高に係る経年分析!H57</f>
        <v>2287</v>
      </c>
    </row>
  </sheetData>
  <sheetProtection algorithmName="SHA-512" hashValue="s3DvNzngN97CXgEdPxtsU0TMsT762PUvZc2jeoDuZJymmgukIcLqBCOqsCZUMSLkNeIis13/5+0WjCnRV90Hvg==" saltValue="zkDfBTuWLb11TufjfTYEw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8419346</v>
      </c>
      <c r="S5" s="677"/>
      <c r="T5" s="677"/>
      <c r="U5" s="677"/>
      <c r="V5" s="677"/>
      <c r="W5" s="677"/>
      <c r="X5" s="677"/>
      <c r="Y5" s="702"/>
      <c r="Z5" s="715">
        <v>33.700000000000003</v>
      </c>
      <c r="AA5" s="715"/>
      <c r="AB5" s="715"/>
      <c r="AC5" s="715"/>
      <c r="AD5" s="716">
        <v>8121511</v>
      </c>
      <c r="AE5" s="716"/>
      <c r="AF5" s="716"/>
      <c r="AG5" s="716"/>
      <c r="AH5" s="716"/>
      <c r="AI5" s="716"/>
      <c r="AJ5" s="716"/>
      <c r="AK5" s="716"/>
      <c r="AL5" s="703">
        <v>56.2</v>
      </c>
      <c r="AM5" s="685"/>
      <c r="AN5" s="685"/>
      <c r="AO5" s="704"/>
      <c r="AP5" s="679" t="s">
        <v>216</v>
      </c>
      <c r="AQ5" s="680"/>
      <c r="AR5" s="680"/>
      <c r="AS5" s="680"/>
      <c r="AT5" s="680"/>
      <c r="AU5" s="680"/>
      <c r="AV5" s="680"/>
      <c r="AW5" s="680"/>
      <c r="AX5" s="680"/>
      <c r="AY5" s="680"/>
      <c r="AZ5" s="680"/>
      <c r="BA5" s="680"/>
      <c r="BB5" s="680"/>
      <c r="BC5" s="680"/>
      <c r="BD5" s="680"/>
      <c r="BE5" s="680"/>
      <c r="BF5" s="681"/>
      <c r="BG5" s="621">
        <v>8121511</v>
      </c>
      <c r="BH5" s="622"/>
      <c r="BI5" s="622"/>
      <c r="BJ5" s="622"/>
      <c r="BK5" s="622"/>
      <c r="BL5" s="622"/>
      <c r="BM5" s="622"/>
      <c r="BN5" s="623"/>
      <c r="BO5" s="659">
        <v>96.5</v>
      </c>
      <c r="BP5" s="659"/>
      <c r="BQ5" s="659"/>
      <c r="BR5" s="659"/>
      <c r="BS5" s="660">
        <v>191453</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310638</v>
      </c>
      <c r="S6" s="622"/>
      <c r="T6" s="622"/>
      <c r="U6" s="622"/>
      <c r="V6" s="622"/>
      <c r="W6" s="622"/>
      <c r="X6" s="622"/>
      <c r="Y6" s="623"/>
      <c r="Z6" s="659">
        <v>1.2</v>
      </c>
      <c r="AA6" s="659"/>
      <c r="AB6" s="659"/>
      <c r="AC6" s="659"/>
      <c r="AD6" s="660">
        <v>310638</v>
      </c>
      <c r="AE6" s="660"/>
      <c r="AF6" s="660"/>
      <c r="AG6" s="660"/>
      <c r="AH6" s="660"/>
      <c r="AI6" s="660"/>
      <c r="AJ6" s="660"/>
      <c r="AK6" s="660"/>
      <c r="AL6" s="624">
        <v>2.1</v>
      </c>
      <c r="AM6" s="625"/>
      <c r="AN6" s="625"/>
      <c r="AO6" s="661"/>
      <c r="AP6" s="618" t="s">
        <v>221</v>
      </c>
      <c r="AQ6" s="619"/>
      <c r="AR6" s="619"/>
      <c r="AS6" s="619"/>
      <c r="AT6" s="619"/>
      <c r="AU6" s="619"/>
      <c r="AV6" s="619"/>
      <c r="AW6" s="619"/>
      <c r="AX6" s="619"/>
      <c r="AY6" s="619"/>
      <c r="AZ6" s="619"/>
      <c r="BA6" s="619"/>
      <c r="BB6" s="619"/>
      <c r="BC6" s="619"/>
      <c r="BD6" s="619"/>
      <c r="BE6" s="619"/>
      <c r="BF6" s="620"/>
      <c r="BG6" s="621">
        <v>8121511</v>
      </c>
      <c r="BH6" s="622"/>
      <c r="BI6" s="622"/>
      <c r="BJ6" s="622"/>
      <c r="BK6" s="622"/>
      <c r="BL6" s="622"/>
      <c r="BM6" s="622"/>
      <c r="BN6" s="623"/>
      <c r="BO6" s="659">
        <v>96.5</v>
      </c>
      <c r="BP6" s="659"/>
      <c r="BQ6" s="659"/>
      <c r="BR6" s="659"/>
      <c r="BS6" s="660">
        <v>191453</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199150</v>
      </c>
      <c r="CS6" s="622"/>
      <c r="CT6" s="622"/>
      <c r="CU6" s="622"/>
      <c r="CV6" s="622"/>
      <c r="CW6" s="622"/>
      <c r="CX6" s="622"/>
      <c r="CY6" s="623"/>
      <c r="CZ6" s="703">
        <v>0.9</v>
      </c>
      <c r="DA6" s="685"/>
      <c r="DB6" s="685"/>
      <c r="DC6" s="705"/>
      <c r="DD6" s="627" t="s">
        <v>122</v>
      </c>
      <c r="DE6" s="622"/>
      <c r="DF6" s="622"/>
      <c r="DG6" s="622"/>
      <c r="DH6" s="622"/>
      <c r="DI6" s="622"/>
      <c r="DJ6" s="622"/>
      <c r="DK6" s="622"/>
      <c r="DL6" s="622"/>
      <c r="DM6" s="622"/>
      <c r="DN6" s="622"/>
      <c r="DO6" s="622"/>
      <c r="DP6" s="623"/>
      <c r="DQ6" s="627">
        <v>199150</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2622</v>
      </c>
      <c r="S7" s="622"/>
      <c r="T7" s="622"/>
      <c r="U7" s="622"/>
      <c r="V7" s="622"/>
      <c r="W7" s="622"/>
      <c r="X7" s="622"/>
      <c r="Y7" s="623"/>
      <c r="Z7" s="659">
        <v>0</v>
      </c>
      <c r="AA7" s="659"/>
      <c r="AB7" s="659"/>
      <c r="AC7" s="659"/>
      <c r="AD7" s="660">
        <v>2622</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3211375</v>
      </c>
      <c r="BH7" s="622"/>
      <c r="BI7" s="622"/>
      <c r="BJ7" s="622"/>
      <c r="BK7" s="622"/>
      <c r="BL7" s="622"/>
      <c r="BM7" s="622"/>
      <c r="BN7" s="623"/>
      <c r="BO7" s="659">
        <v>38.1</v>
      </c>
      <c r="BP7" s="659"/>
      <c r="BQ7" s="659"/>
      <c r="BR7" s="659"/>
      <c r="BS7" s="660">
        <v>191453</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2850596</v>
      </c>
      <c r="CS7" s="622"/>
      <c r="CT7" s="622"/>
      <c r="CU7" s="622"/>
      <c r="CV7" s="622"/>
      <c r="CW7" s="622"/>
      <c r="CX7" s="622"/>
      <c r="CY7" s="623"/>
      <c r="CZ7" s="659">
        <v>12.2</v>
      </c>
      <c r="DA7" s="659"/>
      <c r="DB7" s="659"/>
      <c r="DC7" s="659"/>
      <c r="DD7" s="627">
        <v>76982</v>
      </c>
      <c r="DE7" s="622"/>
      <c r="DF7" s="622"/>
      <c r="DG7" s="622"/>
      <c r="DH7" s="622"/>
      <c r="DI7" s="622"/>
      <c r="DJ7" s="622"/>
      <c r="DK7" s="622"/>
      <c r="DL7" s="622"/>
      <c r="DM7" s="622"/>
      <c r="DN7" s="622"/>
      <c r="DO7" s="622"/>
      <c r="DP7" s="623"/>
      <c r="DQ7" s="627">
        <v>2395033</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52968</v>
      </c>
      <c r="S8" s="622"/>
      <c r="T8" s="622"/>
      <c r="U8" s="622"/>
      <c r="V8" s="622"/>
      <c r="W8" s="622"/>
      <c r="X8" s="622"/>
      <c r="Y8" s="623"/>
      <c r="Z8" s="659">
        <v>0.2</v>
      </c>
      <c r="AA8" s="659"/>
      <c r="AB8" s="659"/>
      <c r="AC8" s="659"/>
      <c r="AD8" s="660">
        <v>52968</v>
      </c>
      <c r="AE8" s="660"/>
      <c r="AF8" s="660"/>
      <c r="AG8" s="660"/>
      <c r="AH8" s="660"/>
      <c r="AI8" s="660"/>
      <c r="AJ8" s="660"/>
      <c r="AK8" s="660"/>
      <c r="AL8" s="624">
        <v>0.4</v>
      </c>
      <c r="AM8" s="625"/>
      <c r="AN8" s="625"/>
      <c r="AO8" s="661"/>
      <c r="AP8" s="618" t="s">
        <v>227</v>
      </c>
      <c r="AQ8" s="619"/>
      <c r="AR8" s="619"/>
      <c r="AS8" s="619"/>
      <c r="AT8" s="619"/>
      <c r="AU8" s="619"/>
      <c r="AV8" s="619"/>
      <c r="AW8" s="619"/>
      <c r="AX8" s="619"/>
      <c r="AY8" s="619"/>
      <c r="AZ8" s="619"/>
      <c r="BA8" s="619"/>
      <c r="BB8" s="619"/>
      <c r="BC8" s="619"/>
      <c r="BD8" s="619"/>
      <c r="BE8" s="619"/>
      <c r="BF8" s="620"/>
      <c r="BG8" s="621">
        <v>85020</v>
      </c>
      <c r="BH8" s="622"/>
      <c r="BI8" s="622"/>
      <c r="BJ8" s="622"/>
      <c r="BK8" s="622"/>
      <c r="BL8" s="622"/>
      <c r="BM8" s="622"/>
      <c r="BN8" s="623"/>
      <c r="BO8" s="659">
        <v>1</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8421319</v>
      </c>
      <c r="CS8" s="622"/>
      <c r="CT8" s="622"/>
      <c r="CU8" s="622"/>
      <c r="CV8" s="622"/>
      <c r="CW8" s="622"/>
      <c r="CX8" s="622"/>
      <c r="CY8" s="623"/>
      <c r="CZ8" s="659">
        <v>36.200000000000003</v>
      </c>
      <c r="DA8" s="659"/>
      <c r="DB8" s="659"/>
      <c r="DC8" s="659"/>
      <c r="DD8" s="627">
        <v>968</v>
      </c>
      <c r="DE8" s="622"/>
      <c r="DF8" s="622"/>
      <c r="DG8" s="622"/>
      <c r="DH8" s="622"/>
      <c r="DI8" s="622"/>
      <c r="DJ8" s="622"/>
      <c r="DK8" s="622"/>
      <c r="DL8" s="622"/>
      <c r="DM8" s="622"/>
      <c r="DN8" s="622"/>
      <c r="DO8" s="622"/>
      <c r="DP8" s="623"/>
      <c r="DQ8" s="627">
        <v>4346362</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73742</v>
      </c>
      <c r="S9" s="622"/>
      <c r="T9" s="622"/>
      <c r="U9" s="622"/>
      <c r="V9" s="622"/>
      <c r="W9" s="622"/>
      <c r="X9" s="622"/>
      <c r="Y9" s="623"/>
      <c r="Z9" s="659">
        <v>0.3</v>
      </c>
      <c r="AA9" s="659"/>
      <c r="AB9" s="659"/>
      <c r="AC9" s="659"/>
      <c r="AD9" s="660">
        <v>73742</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2355722</v>
      </c>
      <c r="BH9" s="622"/>
      <c r="BI9" s="622"/>
      <c r="BJ9" s="622"/>
      <c r="BK9" s="622"/>
      <c r="BL9" s="622"/>
      <c r="BM9" s="622"/>
      <c r="BN9" s="623"/>
      <c r="BO9" s="659">
        <v>28</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1931657</v>
      </c>
      <c r="CS9" s="622"/>
      <c r="CT9" s="622"/>
      <c r="CU9" s="622"/>
      <c r="CV9" s="622"/>
      <c r="CW9" s="622"/>
      <c r="CX9" s="622"/>
      <c r="CY9" s="623"/>
      <c r="CZ9" s="659">
        <v>8.3000000000000007</v>
      </c>
      <c r="DA9" s="659"/>
      <c r="DB9" s="659"/>
      <c r="DC9" s="659"/>
      <c r="DD9" s="627">
        <v>424197</v>
      </c>
      <c r="DE9" s="622"/>
      <c r="DF9" s="622"/>
      <c r="DG9" s="622"/>
      <c r="DH9" s="622"/>
      <c r="DI9" s="622"/>
      <c r="DJ9" s="622"/>
      <c r="DK9" s="622"/>
      <c r="DL9" s="622"/>
      <c r="DM9" s="622"/>
      <c r="DN9" s="622"/>
      <c r="DO9" s="622"/>
      <c r="DP9" s="623"/>
      <c r="DQ9" s="627">
        <v>1521862</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230585</v>
      </c>
      <c r="BH10" s="622"/>
      <c r="BI10" s="622"/>
      <c r="BJ10" s="622"/>
      <c r="BK10" s="622"/>
      <c r="BL10" s="622"/>
      <c r="BM10" s="622"/>
      <c r="BN10" s="623"/>
      <c r="BO10" s="659">
        <v>2.7</v>
      </c>
      <c r="BP10" s="659"/>
      <c r="BQ10" s="659"/>
      <c r="BR10" s="659"/>
      <c r="BS10" s="660">
        <v>38179</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10050</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10050</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1378775</v>
      </c>
      <c r="S11" s="622"/>
      <c r="T11" s="622"/>
      <c r="U11" s="622"/>
      <c r="V11" s="622"/>
      <c r="W11" s="622"/>
      <c r="X11" s="622"/>
      <c r="Y11" s="623"/>
      <c r="Z11" s="624">
        <v>5.5</v>
      </c>
      <c r="AA11" s="625"/>
      <c r="AB11" s="625"/>
      <c r="AC11" s="626"/>
      <c r="AD11" s="627">
        <v>1378775</v>
      </c>
      <c r="AE11" s="622"/>
      <c r="AF11" s="622"/>
      <c r="AG11" s="622"/>
      <c r="AH11" s="622"/>
      <c r="AI11" s="622"/>
      <c r="AJ11" s="622"/>
      <c r="AK11" s="623"/>
      <c r="AL11" s="624">
        <v>9.5</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540048</v>
      </c>
      <c r="BH11" s="622"/>
      <c r="BI11" s="622"/>
      <c r="BJ11" s="622"/>
      <c r="BK11" s="622"/>
      <c r="BL11" s="622"/>
      <c r="BM11" s="622"/>
      <c r="BN11" s="623"/>
      <c r="BO11" s="659">
        <v>6.4</v>
      </c>
      <c r="BP11" s="659"/>
      <c r="BQ11" s="659"/>
      <c r="BR11" s="659"/>
      <c r="BS11" s="660">
        <v>153274</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825542</v>
      </c>
      <c r="CS11" s="622"/>
      <c r="CT11" s="622"/>
      <c r="CU11" s="622"/>
      <c r="CV11" s="622"/>
      <c r="CW11" s="622"/>
      <c r="CX11" s="622"/>
      <c r="CY11" s="623"/>
      <c r="CZ11" s="659">
        <v>3.5</v>
      </c>
      <c r="DA11" s="659"/>
      <c r="DB11" s="659"/>
      <c r="DC11" s="659"/>
      <c r="DD11" s="627">
        <v>309462</v>
      </c>
      <c r="DE11" s="622"/>
      <c r="DF11" s="622"/>
      <c r="DG11" s="622"/>
      <c r="DH11" s="622"/>
      <c r="DI11" s="622"/>
      <c r="DJ11" s="622"/>
      <c r="DK11" s="622"/>
      <c r="DL11" s="622"/>
      <c r="DM11" s="622"/>
      <c r="DN11" s="622"/>
      <c r="DO11" s="622"/>
      <c r="DP11" s="623"/>
      <c r="DQ11" s="627">
        <v>367374</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v>72964</v>
      </c>
      <c r="S12" s="622"/>
      <c r="T12" s="622"/>
      <c r="U12" s="622"/>
      <c r="V12" s="622"/>
      <c r="W12" s="622"/>
      <c r="X12" s="622"/>
      <c r="Y12" s="623"/>
      <c r="Z12" s="659">
        <v>0.3</v>
      </c>
      <c r="AA12" s="659"/>
      <c r="AB12" s="659"/>
      <c r="AC12" s="659"/>
      <c r="AD12" s="660">
        <v>72964</v>
      </c>
      <c r="AE12" s="660"/>
      <c r="AF12" s="660"/>
      <c r="AG12" s="660"/>
      <c r="AH12" s="660"/>
      <c r="AI12" s="660"/>
      <c r="AJ12" s="660"/>
      <c r="AK12" s="660"/>
      <c r="AL12" s="624">
        <v>0.5</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4190420</v>
      </c>
      <c r="BH12" s="622"/>
      <c r="BI12" s="622"/>
      <c r="BJ12" s="622"/>
      <c r="BK12" s="622"/>
      <c r="BL12" s="622"/>
      <c r="BM12" s="622"/>
      <c r="BN12" s="623"/>
      <c r="BO12" s="659">
        <v>49.8</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337922</v>
      </c>
      <c r="CS12" s="622"/>
      <c r="CT12" s="622"/>
      <c r="CU12" s="622"/>
      <c r="CV12" s="622"/>
      <c r="CW12" s="622"/>
      <c r="CX12" s="622"/>
      <c r="CY12" s="623"/>
      <c r="CZ12" s="659">
        <v>1.5</v>
      </c>
      <c r="DA12" s="659"/>
      <c r="DB12" s="659"/>
      <c r="DC12" s="659"/>
      <c r="DD12" s="627" t="s">
        <v>122</v>
      </c>
      <c r="DE12" s="622"/>
      <c r="DF12" s="622"/>
      <c r="DG12" s="622"/>
      <c r="DH12" s="622"/>
      <c r="DI12" s="622"/>
      <c r="DJ12" s="622"/>
      <c r="DK12" s="622"/>
      <c r="DL12" s="622"/>
      <c r="DM12" s="622"/>
      <c r="DN12" s="622"/>
      <c r="DO12" s="622"/>
      <c r="DP12" s="623"/>
      <c r="DQ12" s="627">
        <v>285927</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4189774</v>
      </c>
      <c r="BH13" s="622"/>
      <c r="BI13" s="622"/>
      <c r="BJ13" s="622"/>
      <c r="BK13" s="622"/>
      <c r="BL13" s="622"/>
      <c r="BM13" s="622"/>
      <c r="BN13" s="623"/>
      <c r="BO13" s="659">
        <v>49.8</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2636487</v>
      </c>
      <c r="CS13" s="622"/>
      <c r="CT13" s="622"/>
      <c r="CU13" s="622"/>
      <c r="CV13" s="622"/>
      <c r="CW13" s="622"/>
      <c r="CX13" s="622"/>
      <c r="CY13" s="623"/>
      <c r="CZ13" s="659">
        <v>11.3</v>
      </c>
      <c r="DA13" s="659"/>
      <c r="DB13" s="659"/>
      <c r="DC13" s="659"/>
      <c r="DD13" s="627">
        <v>1342971</v>
      </c>
      <c r="DE13" s="622"/>
      <c r="DF13" s="622"/>
      <c r="DG13" s="622"/>
      <c r="DH13" s="622"/>
      <c r="DI13" s="622"/>
      <c r="DJ13" s="622"/>
      <c r="DK13" s="622"/>
      <c r="DL13" s="622"/>
      <c r="DM13" s="622"/>
      <c r="DN13" s="622"/>
      <c r="DO13" s="622"/>
      <c r="DP13" s="623"/>
      <c r="DQ13" s="627">
        <v>1724435</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217814</v>
      </c>
      <c r="BH14" s="622"/>
      <c r="BI14" s="622"/>
      <c r="BJ14" s="622"/>
      <c r="BK14" s="622"/>
      <c r="BL14" s="622"/>
      <c r="BM14" s="622"/>
      <c r="BN14" s="623"/>
      <c r="BO14" s="659">
        <v>2.6</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808915</v>
      </c>
      <c r="CS14" s="622"/>
      <c r="CT14" s="622"/>
      <c r="CU14" s="622"/>
      <c r="CV14" s="622"/>
      <c r="CW14" s="622"/>
      <c r="CX14" s="622"/>
      <c r="CY14" s="623"/>
      <c r="CZ14" s="659">
        <v>3.5</v>
      </c>
      <c r="DA14" s="659"/>
      <c r="DB14" s="659"/>
      <c r="DC14" s="659"/>
      <c r="DD14" s="627">
        <v>25630</v>
      </c>
      <c r="DE14" s="622"/>
      <c r="DF14" s="622"/>
      <c r="DG14" s="622"/>
      <c r="DH14" s="622"/>
      <c r="DI14" s="622"/>
      <c r="DJ14" s="622"/>
      <c r="DK14" s="622"/>
      <c r="DL14" s="622"/>
      <c r="DM14" s="622"/>
      <c r="DN14" s="622"/>
      <c r="DO14" s="622"/>
      <c r="DP14" s="623"/>
      <c r="DQ14" s="627">
        <v>775576</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v>36014</v>
      </c>
      <c r="S15" s="622"/>
      <c r="T15" s="622"/>
      <c r="U15" s="622"/>
      <c r="V15" s="622"/>
      <c r="W15" s="622"/>
      <c r="X15" s="622"/>
      <c r="Y15" s="623"/>
      <c r="Z15" s="659">
        <v>0.1</v>
      </c>
      <c r="AA15" s="659"/>
      <c r="AB15" s="659"/>
      <c r="AC15" s="659"/>
      <c r="AD15" s="660">
        <v>36014</v>
      </c>
      <c r="AE15" s="660"/>
      <c r="AF15" s="660"/>
      <c r="AG15" s="660"/>
      <c r="AH15" s="660"/>
      <c r="AI15" s="660"/>
      <c r="AJ15" s="660"/>
      <c r="AK15" s="660"/>
      <c r="AL15" s="624">
        <v>0.2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501902</v>
      </c>
      <c r="BH15" s="622"/>
      <c r="BI15" s="622"/>
      <c r="BJ15" s="622"/>
      <c r="BK15" s="622"/>
      <c r="BL15" s="622"/>
      <c r="BM15" s="622"/>
      <c r="BN15" s="623"/>
      <c r="BO15" s="659">
        <v>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2843726</v>
      </c>
      <c r="CS15" s="622"/>
      <c r="CT15" s="622"/>
      <c r="CU15" s="622"/>
      <c r="CV15" s="622"/>
      <c r="CW15" s="622"/>
      <c r="CX15" s="622"/>
      <c r="CY15" s="623"/>
      <c r="CZ15" s="659">
        <v>12.2</v>
      </c>
      <c r="DA15" s="659"/>
      <c r="DB15" s="659"/>
      <c r="DC15" s="659"/>
      <c r="DD15" s="627">
        <v>497663</v>
      </c>
      <c r="DE15" s="622"/>
      <c r="DF15" s="622"/>
      <c r="DG15" s="622"/>
      <c r="DH15" s="622"/>
      <c r="DI15" s="622"/>
      <c r="DJ15" s="622"/>
      <c r="DK15" s="622"/>
      <c r="DL15" s="622"/>
      <c r="DM15" s="622"/>
      <c r="DN15" s="622"/>
      <c r="DO15" s="622"/>
      <c r="DP15" s="623"/>
      <c r="DQ15" s="627">
        <v>2176918</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159619</v>
      </c>
      <c r="S16" s="622"/>
      <c r="T16" s="622"/>
      <c r="U16" s="622"/>
      <c r="V16" s="622"/>
      <c r="W16" s="622"/>
      <c r="X16" s="622"/>
      <c r="Y16" s="623"/>
      <c r="Z16" s="659">
        <v>0.6</v>
      </c>
      <c r="AA16" s="659"/>
      <c r="AB16" s="659"/>
      <c r="AC16" s="659"/>
      <c r="AD16" s="660">
        <v>159619</v>
      </c>
      <c r="AE16" s="660"/>
      <c r="AF16" s="660"/>
      <c r="AG16" s="660"/>
      <c r="AH16" s="660"/>
      <c r="AI16" s="660"/>
      <c r="AJ16" s="660"/>
      <c r="AK16" s="660"/>
      <c r="AL16" s="624">
        <v>1.1000000000000001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303341</v>
      </c>
      <c r="S17" s="622"/>
      <c r="T17" s="622"/>
      <c r="U17" s="622"/>
      <c r="V17" s="622"/>
      <c r="W17" s="622"/>
      <c r="X17" s="622"/>
      <c r="Y17" s="623"/>
      <c r="Z17" s="659">
        <v>1.2</v>
      </c>
      <c r="AA17" s="659"/>
      <c r="AB17" s="659"/>
      <c r="AC17" s="659"/>
      <c r="AD17" s="660">
        <v>303341</v>
      </c>
      <c r="AE17" s="660"/>
      <c r="AF17" s="660"/>
      <c r="AG17" s="660"/>
      <c r="AH17" s="660"/>
      <c r="AI17" s="660"/>
      <c r="AJ17" s="660"/>
      <c r="AK17" s="660"/>
      <c r="AL17" s="624">
        <v>2.1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2420930</v>
      </c>
      <c r="CS17" s="622"/>
      <c r="CT17" s="622"/>
      <c r="CU17" s="622"/>
      <c r="CV17" s="622"/>
      <c r="CW17" s="622"/>
      <c r="CX17" s="622"/>
      <c r="CY17" s="623"/>
      <c r="CZ17" s="659">
        <v>10.4</v>
      </c>
      <c r="DA17" s="659"/>
      <c r="DB17" s="659"/>
      <c r="DC17" s="659"/>
      <c r="DD17" s="627" t="s">
        <v>122</v>
      </c>
      <c r="DE17" s="622"/>
      <c r="DF17" s="622"/>
      <c r="DG17" s="622"/>
      <c r="DH17" s="622"/>
      <c r="DI17" s="622"/>
      <c r="DJ17" s="622"/>
      <c r="DK17" s="622"/>
      <c r="DL17" s="622"/>
      <c r="DM17" s="622"/>
      <c r="DN17" s="622"/>
      <c r="DO17" s="622"/>
      <c r="DP17" s="623"/>
      <c r="DQ17" s="627">
        <v>2378281</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45158</v>
      </c>
      <c r="S18" s="622"/>
      <c r="T18" s="622"/>
      <c r="U18" s="622"/>
      <c r="V18" s="622"/>
      <c r="W18" s="622"/>
      <c r="X18" s="622"/>
      <c r="Y18" s="623"/>
      <c r="Z18" s="659">
        <v>0.2</v>
      </c>
      <c r="AA18" s="659"/>
      <c r="AB18" s="659"/>
      <c r="AC18" s="659"/>
      <c r="AD18" s="660">
        <v>45158</v>
      </c>
      <c r="AE18" s="660"/>
      <c r="AF18" s="660"/>
      <c r="AG18" s="660"/>
      <c r="AH18" s="660"/>
      <c r="AI18" s="660"/>
      <c r="AJ18" s="660"/>
      <c r="AK18" s="660"/>
      <c r="AL18" s="624">
        <v>0.3</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227146</v>
      </c>
      <c r="S19" s="622"/>
      <c r="T19" s="622"/>
      <c r="U19" s="622"/>
      <c r="V19" s="622"/>
      <c r="W19" s="622"/>
      <c r="X19" s="622"/>
      <c r="Y19" s="623"/>
      <c r="Z19" s="659">
        <v>0.9</v>
      </c>
      <c r="AA19" s="659"/>
      <c r="AB19" s="659"/>
      <c r="AC19" s="659"/>
      <c r="AD19" s="660">
        <v>227146</v>
      </c>
      <c r="AE19" s="660"/>
      <c r="AF19" s="660"/>
      <c r="AG19" s="660"/>
      <c r="AH19" s="660"/>
      <c r="AI19" s="660"/>
      <c r="AJ19" s="660"/>
      <c r="AK19" s="660"/>
      <c r="AL19" s="624">
        <v>1.6</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297835</v>
      </c>
      <c r="BH19" s="622"/>
      <c r="BI19" s="622"/>
      <c r="BJ19" s="622"/>
      <c r="BK19" s="622"/>
      <c r="BL19" s="622"/>
      <c r="BM19" s="622"/>
      <c r="BN19" s="623"/>
      <c r="BO19" s="659">
        <v>3.5</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31037</v>
      </c>
      <c r="S20" s="622"/>
      <c r="T20" s="622"/>
      <c r="U20" s="622"/>
      <c r="V20" s="622"/>
      <c r="W20" s="622"/>
      <c r="X20" s="622"/>
      <c r="Y20" s="623"/>
      <c r="Z20" s="659">
        <v>0.1</v>
      </c>
      <c r="AA20" s="659"/>
      <c r="AB20" s="659"/>
      <c r="AC20" s="659"/>
      <c r="AD20" s="660">
        <v>31037</v>
      </c>
      <c r="AE20" s="660"/>
      <c r="AF20" s="660"/>
      <c r="AG20" s="660"/>
      <c r="AH20" s="660"/>
      <c r="AI20" s="660"/>
      <c r="AJ20" s="660"/>
      <c r="AK20" s="660"/>
      <c r="AL20" s="624">
        <v>0.2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297835</v>
      </c>
      <c r="BH20" s="622"/>
      <c r="BI20" s="622"/>
      <c r="BJ20" s="622"/>
      <c r="BK20" s="622"/>
      <c r="BL20" s="622"/>
      <c r="BM20" s="622"/>
      <c r="BN20" s="623"/>
      <c r="BO20" s="659">
        <v>3.5</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23286294</v>
      </c>
      <c r="CS20" s="622"/>
      <c r="CT20" s="622"/>
      <c r="CU20" s="622"/>
      <c r="CV20" s="622"/>
      <c r="CW20" s="622"/>
      <c r="CX20" s="622"/>
      <c r="CY20" s="623"/>
      <c r="CZ20" s="659">
        <v>100</v>
      </c>
      <c r="DA20" s="659"/>
      <c r="DB20" s="659"/>
      <c r="DC20" s="659"/>
      <c r="DD20" s="627">
        <v>2677873</v>
      </c>
      <c r="DE20" s="622"/>
      <c r="DF20" s="622"/>
      <c r="DG20" s="622"/>
      <c r="DH20" s="622"/>
      <c r="DI20" s="622"/>
      <c r="DJ20" s="622"/>
      <c r="DK20" s="622"/>
      <c r="DL20" s="622"/>
      <c r="DM20" s="622"/>
      <c r="DN20" s="622"/>
      <c r="DO20" s="622"/>
      <c r="DP20" s="623"/>
      <c r="DQ20" s="627">
        <v>16180968</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4555567</v>
      </c>
      <c r="S21" s="622"/>
      <c r="T21" s="622"/>
      <c r="U21" s="622"/>
      <c r="V21" s="622"/>
      <c r="W21" s="622"/>
      <c r="X21" s="622"/>
      <c r="Y21" s="623"/>
      <c r="Z21" s="659">
        <v>18.2</v>
      </c>
      <c r="AA21" s="659"/>
      <c r="AB21" s="659"/>
      <c r="AC21" s="659"/>
      <c r="AD21" s="660">
        <v>3904402</v>
      </c>
      <c r="AE21" s="660"/>
      <c r="AF21" s="660"/>
      <c r="AG21" s="660"/>
      <c r="AH21" s="660"/>
      <c r="AI21" s="660"/>
      <c r="AJ21" s="660"/>
      <c r="AK21" s="660"/>
      <c r="AL21" s="624">
        <v>27</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3904402</v>
      </c>
      <c r="S22" s="622"/>
      <c r="T22" s="622"/>
      <c r="U22" s="622"/>
      <c r="V22" s="622"/>
      <c r="W22" s="622"/>
      <c r="X22" s="622"/>
      <c r="Y22" s="623"/>
      <c r="Z22" s="659">
        <v>15.6</v>
      </c>
      <c r="AA22" s="659"/>
      <c r="AB22" s="659"/>
      <c r="AC22" s="659"/>
      <c r="AD22" s="660">
        <v>3904402</v>
      </c>
      <c r="AE22" s="660"/>
      <c r="AF22" s="660"/>
      <c r="AG22" s="660"/>
      <c r="AH22" s="660"/>
      <c r="AI22" s="660"/>
      <c r="AJ22" s="660"/>
      <c r="AK22" s="660"/>
      <c r="AL22" s="624">
        <v>27</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650701</v>
      </c>
      <c r="S23" s="622"/>
      <c r="T23" s="622"/>
      <c r="U23" s="622"/>
      <c r="V23" s="622"/>
      <c r="W23" s="622"/>
      <c r="X23" s="622"/>
      <c r="Y23" s="623"/>
      <c r="Z23" s="659">
        <v>2.6</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297835</v>
      </c>
      <c r="BH23" s="622"/>
      <c r="BI23" s="622"/>
      <c r="BJ23" s="622"/>
      <c r="BK23" s="622"/>
      <c r="BL23" s="622"/>
      <c r="BM23" s="622"/>
      <c r="BN23" s="623"/>
      <c r="BO23" s="659">
        <v>3.5</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v>464</v>
      </c>
      <c r="S24" s="622"/>
      <c r="T24" s="622"/>
      <c r="U24" s="622"/>
      <c r="V24" s="622"/>
      <c r="W24" s="622"/>
      <c r="X24" s="622"/>
      <c r="Y24" s="623"/>
      <c r="Z24" s="659">
        <v>0</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12220139</v>
      </c>
      <c r="CS24" s="677"/>
      <c r="CT24" s="677"/>
      <c r="CU24" s="677"/>
      <c r="CV24" s="677"/>
      <c r="CW24" s="677"/>
      <c r="CX24" s="677"/>
      <c r="CY24" s="702"/>
      <c r="CZ24" s="703">
        <v>52.5</v>
      </c>
      <c r="DA24" s="685"/>
      <c r="DB24" s="685"/>
      <c r="DC24" s="705"/>
      <c r="DD24" s="701">
        <v>8284349</v>
      </c>
      <c r="DE24" s="677"/>
      <c r="DF24" s="677"/>
      <c r="DG24" s="677"/>
      <c r="DH24" s="677"/>
      <c r="DI24" s="677"/>
      <c r="DJ24" s="677"/>
      <c r="DK24" s="702"/>
      <c r="DL24" s="701">
        <v>7520093</v>
      </c>
      <c r="DM24" s="677"/>
      <c r="DN24" s="677"/>
      <c r="DO24" s="677"/>
      <c r="DP24" s="677"/>
      <c r="DQ24" s="677"/>
      <c r="DR24" s="677"/>
      <c r="DS24" s="677"/>
      <c r="DT24" s="677"/>
      <c r="DU24" s="677"/>
      <c r="DV24" s="702"/>
      <c r="DW24" s="703">
        <v>52</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15365596</v>
      </c>
      <c r="S25" s="622"/>
      <c r="T25" s="622"/>
      <c r="U25" s="622"/>
      <c r="V25" s="622"/>
      <c r="W25" s="622"/>
      <c r="X25" s="622"/>
      <c r="Y25" s="623"/>
      <c r="Z25" s="659">
        <v>61.5</v>
      </c>
      <c r="AA25" s="659"/>
      <c r="AB25" s="659"/>
      <c r="AC25" s="659"/>
      <c r="AD25" s="660">
        <v>14416596</v>
      </c>
      <c r="AE25" s="660"/>
      <c r="AF25" s="660"/>
      <c r="AG25" s="660"/>
      <c r="AH25" s="660"/>
      <c r="AI25" s="660"/>
      <c r="AJ25" s="660"/>
      <c r="AK25" s="660"/>
      <c r="AL25" s="624">
        <v>99.8</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3984747</v>
      </c>
      <c r="CS25" s="634"/>
      <c r="CT25" s="634"/>
      <c r="CU25" s="634"/>
      <c r="CV25" s="634"/>
      <c r="CW25" s="634"/>
      <c r="CX25" s="634"/>
      <c r="CY25" s="635"/>
      <c r="CZ25" s="624">
        <v>17.100000000000001</v>
      </c>
      <c r="DA25" s="636"/>
      <c r="DB25" s="636"/>
      <c r="DC25" s="637"/>
      <c r="DD25" s="627">
        <v>3718109</v>
      </c>
      <c r="DE25" s="634"/>
      <c r="DF25" s="634"/>
      <c r="DG25" s="634"/>
      <c r="DH25" s="634"/>
      <c r="DI25" s="634"/>
      <c r="DJ25" s="634"/>
      <c r="DK25" s="635"/>
      <c r="DL25" s="627">
        <v>3660436</v>
      </c>
      <c r="DM25" s="634"/>
      <c r="DN25" s="634"/>
      <c r="DO25" s="634"/>
      <c r="DP25" s="634"/>
      <c r="DQ25" s="634"/>
      <c r="DR25" s="634"/>
      <c r="DS25" s="634"/>
      <c r="DT25" s="634"/>
      <c r="DU25" s="634"/>
      <c r="DV25" s="635"/>
      <c r="DW25" s="624">
        <v>25.3</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3583</v>
      </c>
      <c r="S26" s="622"/>
      <c r="T26" s="622"/>
      <c r="U26" s="622"/>
      <c r="V26" s="622"/>
      <c r="W26" s="622"/>
      <c r="X26" s="622"/>
      <c r="Y26" s="623"/>
      <c r="Z26" s="659">
        <v>0</v>
      </c>
      <c r="AA26" s="659"/>
      <c r="AB26" s="659"/>
      <c r="AC26" s="659"/>
      <c r="AD26" s="660">
        <v>3583</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2336117</v>
      </c>
      <c r="CS26" s="622"/>
      <c r="CT26" s="622"/>
      <c r="CU26" s="622"/>
      <c r="CV26" s="622"/>
      <c r="CW26" s="622"/>
      <c r="CX26" s="622"/>
      <c r="CY26" s="623"/>
      <c r="CZ26" s="624">
        <v>10</v>
      </c>
      <c r="DA26" s="636"/>
      <c r="DB26" s="636"/>
      <c r="DC26" s="637"/>
      <c r="DD26" s="627">
        <v>2160728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69477</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8419346</v>
      </c>
      <c r="BH27" s="622"/>
      <c r="BI27" s="622"/>
      <c r="BJ27" s="622"/>
      <c r="BK27" s="622"/>
      <c r="BL27" s="622"/>
      <c r="BM27" s="622"/>
      <c r="BN27" s="623"/>
      <c r="BO27" s="659">
        <v>100</v>
      </c>
      <c r="BP27" s="659"/>
      <c r="BQ27" s="659"/>
      <c r="BR27" s="659"/>
      <c r="BS27" s="660">
        <v>191453</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5814462</v>
      </c>
      <c r="CS27" s="634"/>
      <c r="CT27" s="634"/>
      <c r="CU27" s="634"/>
      <c r="CV27" s="634"/>
      <c r="CW27" s="634"/>
      <c r="CX27" s="634"/>
      <c r="CY27" s="635"/>
      <c r="CZ27" s="624">
        <v>25</v>
      </c>
      <c r="DA27" s="636"/>
      <c r="DB27" s="636"/>
      <c r="DC27" s="637"/>
      <c r="DD27" s="627">
        <v>2187959</v>
      </c>
      <c r="DE27" s="634"/>
      <c r="DF27" s="634"/>
      <c r="DG27" s="634"/>
      <c r="DH27" s="634"/>
      <c r="DI27" s="634"/>
      <c r="DJ27" s="634"/>
      <c r="DK27" s="635"/>
      <c r="DL27" s="627">
        <v>1481376</v>
      </c>
      <c r="DM27" s="634"/>
      <c r="DN27" s="634"/>
      <c r="DO27" s="634"/>
      <c r="DP27" s="634"/>
      <c r="DQ27" s="634"/>
      <c r="DR27" s="634"/>
      <c r="DS27" s="634"/>
      <c r="DT27" s="634"/>
      <c r="DU27" s="634"/>
      <c r="DV27" s="635"/>
      <c r="DW27" s="624">
        <v>10.3</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148811</v>
      </c>
      <c r="S28" s="622"/>
      <c r="T28" s="622"/>
      <c r="U28" s="622"/>
      <c r="V28" s="622"/>
      <c r="W28" s="622"/>
      <c r="X28" s="622"/>
      <c r="Y28" s="623"/>
      <c r="Z28" s="659">
        <v>0.6</v>
      </c>
      <c r="AA28" s="659"/>
      <c r="AB28" s="659"/>
      <c r="AC28" s="659"/>
      <c r="AD28" s="660">
        <v>15351</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2420930</v>
      </c>
      <c r="CS28" s="622"/>
      <c r="CT28" s="622"/>
      <c r="CU28" s="622"/>
      <c r="CV28" s="622"/>
      <c r="CW28" s="622"/>
      <c r="CX28" s="622"/>
      <c r="CY28" s="623"/>
      <c r="CZ28" s="624">
        <v>10.4</v>
      </c>
      <c r="DA28" s="636"/>
      <c r="DB28" s="636"/>
      <c r="DC28" s="637"/>
      <c r="DD28" s="627">
        <v>2378281</v>
      </c>
      <c r="DE28" s="622"/>
      <c r="DF28" s="622"/>
      <c r="DG28" s="622"/>
      <c r="DH28" s="622"/>
      <c r="DI28" s="622"/>
      <c r="DJ28" s="622"/>
      <c r="DK28" s="623"/>
      <c r="DL28" s="627">
        <v>2378281</v>
      </c>
      <c r="DM28" s="622"/>
      <c r="DN28" s="622"/>
      <c r="DO28" s="622"/>
      <c r="DP28" s="622"/>
      <c r="DQ28" s="622"/>
      <c r="DR28" s="622"/>
      <c r="DS28" s="622"/>
      <c r="DT28" s="622"/>
      <c r="DU28" s="622"/>
      <c r="DV28" s="623"/>
      <c r="DW28" s="624">
        <v>16.5</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29125</v>
      </c>
      <c r="S29" s="622"/>
      <c r="T29" s="622"/>
      <c r="U29" s="622"/>
      <c r="V29" s="622"/>
      <c r="W29" s="622"/>
      <c r="X29" s="622"/>
      <c r="Y29" s="623"/>
      <c r="Z29" s="659">
        <v>0.1</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2420930</v>
      </c>
      <c r="CS29" s="634"/>
      <c r="CT29" s="634"/>
      <c r="CU29" s="634"/>
      <c r="CV29" s="634"/>
      <c r="CW29" s="634"/>
      <c r="CX29" s="634"/>
      <c r="CY29" s="635"/>
      <c r="CZ29" s="624">
        <v>10.4</v>
      </c>
      <c r="DA29" s="636"/>
      <c r="DB29" s="636"/>
      <c r="DC29" s="637"/>
      <c r="DD29" s="627">
        <v>2378281</v>
      </c>
      <c r="DE29" s="634"/>
      <c r="DF29" s="634"/>
      <c r="DG29" s="634"/>
      <c r="DH29" s="634"/>
      <c r="DI29" s="634"/>
      <c r="DJ29" s="634"/>
      <c r="DK29" s="635"/>
      <c r="DL29" s="627">
        <v>2378281</v>
      </c>
      <c r="DM29" s="634"/>
      <c r="DN29" s="634"/>
      <c r="DO29" s="634"/>
      <c r="DP29" s="634"/>
      <c r="DQ29" s="634"/>
      <c r="DR29" s="634"/>
      <c r="DS29" s="634"/>
      <c r="DT29" s="634"/>
      <c r="DU29" s="634"/>
      <c r="DV29" s="635"/>
      <c r="DW29" s="624">
        <v>16.5</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4188532</v>
      </c>
      <c r="S30" s="622"/>
      <c r="T30" s="622"/>
      <c r="U30" s="622"/>
      <c r="V30" s="622"/>
      <c r="W30" s="622"/>
      <c r="X30" s="622"/>
      <c r="Y30" s="623"/>
      <c r="Z30" s="659">
        <v>16.8</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2324701</v>
      </c>
      <c r="CS30" s="622"/>
      <c r="CT30" s="622"/>
      <c r="CU30" s="622"/>
      <c r="CV30" s="622"/>
      <c r="CW30" s="622"/>
      <c r="CX30" s="622"/>
      <c r="CY30" s="623"/>
      <c r="CZ30" s="624">
        <v>10</v>
      </c>
      <c r="DA30" s="636"/>
      <c r="DB30" s="636"/>
      <c r="DC30" s="637"/>
      <c r="DD30" s="627">
        <v>2282446</v>
      </c>
      <c r="DE30" s="622"/>
      <c r="DF30" s="622"/>
      <c r="DG30" s="622"/>
      <c r="DH30" s="622"/>
      <c r="DI30" s="622"/>
      <c r="DJ30" s="622"/>
      <c r="DK30" s="623"/>
      <c r="DL30" s="627">
        <v>2282446</v>
      </c>
      <c r="DM30" s="622"/>
      <c r="DN30" s="622"/>
      <c r="DO30" s="622"/>
      <c r="DP30" s="622"/>
      <c r="DQ30" s="622"/>
      <c r="DR30" s="622"/>
      <c r="DS30" s="622"/>
      <c r="DT30" s="622"/>
      <c r="DU30" s="622"/>
      <c r="DV30" s="623"/>
      <c r="DW30" s="624">
        <v>15.8</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98.7</v>
      </c>
      <c r="BH31" s="684"/>
      <c r="BI31" s="684"/>
      <c r="BJ31" s="684"/>
      <c r="BK31" s="684"/>
      <c r="BL31" s="684"/>
      <c r="BM31" s="685">
        <v>96.6</v>
      </c>
      <c r="BN31" s="684"/>
      <c r="BO31" s="684"/>
      <c r="BP31" s="684"/>
      <c r="BQ31" s="686"/>
      <c r="BR31" s="683">
        <v>98.8</v>
      </c>
      <c r="BS31" s="684"/>
      <c r="BT31" s="684"/>
      <c r="BU31" s="684"/>
      <c r="BV31" s="684"/>
      <c r="BW31" s="684"/>
      <c r="BX31" s="685">
        <v>96.6</v>
      </c>
      <c r="BY31" s="684"/>
      <c r="BZ31" s="684"/>
      <c r="CA31" s="684"/>
      <c r="CB31" s="686"/>
      <c r="CD31" s="642"/>
      <c r="CE31" s="643"/>
      <c r="CF31" s="618" t="s">
        <v>300</v>
      </c>
      <c r="CG31" s="619"/>
      <c r="CH31" s="619"/>
      <c r="CI31" s="619"/>
      <c r="CJ31" s="619"/>
      <c r="CK31" s="619"/>
      <c r="CL31" s="619"/>
      <c r="CM31" s="619"/>
      <c r="CN31" s="619"/>
      <c r="CO31" s="619"/>
      <c r="CP31" s="619"/>
      <c r="CQ31" s="620"/>
      <c r="CR31" s="621">
        <v>96229</v>
      </c>
      <c r="CS31" s="634"/>
      <c r="CT31" s="634"/>
      <c r="CU31" s="634"/>
      <c r="CV31" s="634"/>
      <c r="CW31" s="634"/>
      <c r="CX31" s="634"/>
      <c r="CY31" s="635"/>
      <c r="CZ31" s="624">
        <v>0.4</v>
      </c>
      <c r="DA31" s="636"/>
      <c r="DB31" s="636"/>
      <c r="DC31" s="637"/>
      <c r="DD31" s="627">
        <v>95835</v>
      </c>
      <c r="DE31" s="634"/>
      <c r="DF31" s="634"/>
      <c r="DG31" s="634"/>
      <c r="DH31" s="634"/>
      <c r="DI31" s="634"/>
      <c r="DJ31" s="634"/>
      <c r="DK31" s="635"/>
      <c r="DL31" s="627">
        <v>95835</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1668436</v>
      </c>
      <c r="S32" s="622"/>
      <c r="T32" s="622"/>
      <c r="U32" s="622"/>
      <c r="V32" s="622"/>
      <c r="W32" s="622"/>
      <c r="X32" s="622"/>
      <c r="Y32" s="623"/>
      <c r="Z32" s="659">
        <v>6.7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98.3</v>
      </c>
      <c r="BH32" s="634"/>
      <c r="BI32" s="634"/>
      <c r="BJ32" s="634"/>
      <c r="BK32" s="634"/>
      <c r="BL32" s="634"/>
      <c r="BM32" s="625">
        <v>96.4</v>
      </c>
      <c r="BN32" s="634"/>
      <c r="BO32" s="634"/>
      <c r="BP32" s="634"/>
      <c r="BQ32" s="657"/>
      <c r="BR32" s="687">
        <v>98.4</v>
      </c>
      <c r="BS32" s="634"/>
      <c r="BT32" s="634"/>
      <c r="BU32" s="634"/>
      <c r="BV32" s="634"/>
      <c r="BW32" s="634"/>
      <c r="BX32" s="625">
        <v>96.5</v>
      </c>
      <c r="BY32" s="634"/>
      <c r="BZ32" s="634"/>
      <c r="CA32" s="634"/>
      <c r="CB32" s="657"/>
      <c r="CD32" s="644"/>
      <c r="CE32" s="645"/>
      <c r="CF32" s="618" t="s">
        <v>304</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27173</v>
      </c>
      <c r="S33" s="622"/>
      <c r="T33" s="622"/>
      <c r="U33" s="622"/>
      <c r="V33" s="622"/>
      <c r="W33" s="622"/>
      <c r="X33" s="622"/>
      <c r="Y33" s="623"/>
      <c r="Z33" s="659">
        <v>0.1</v>
      </c>
      <c r="AA33" s="659"/>
      <c r="AB33" s="659"/>
      <c r="AC33" s="659"/>
      <c r="AD33" s="660">
        <v>14762</v>
      </c>
      <c r="AE33" s="660"/>
      <c r="AF33" s="660"/>
      <c r="AG33" s="660"/>
      <c r="AH33" s="660"/>
      <c r="AI33" s="660"/>
      <c r="AJ33" s="660"/>
      <c r="AK33" s="660"/>
      <c r="AL33" s="624">
        <v>0.1</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98.8</v>
      </c>
      <c r="BH33" s="606"/>
      <c r="BI33" s="606"/>
      <c r="BJ33" s="606"/>
      <c r="BK33" s="606"/>
      <c r="BL33" s="606"/>
      <c r="BM33" s="652">
        <v>96.8</v>
      </c>
      <c r="BN33" s="606"/>
      <c r="BO33" s="606"/>
      <c r="BP33" s="606"/>
      <c r="BQ33" s="669"/>
      <c r="BR33" s="682">
        <v>99</v>
      </c>
      <c r="BS33" s="606"/>
      <c r="BT33" s="606"/>
      <c r="BU33" s="606"/>
      <c r="BV33" s="606"/>
      <c r="BW33" s="606"/>
      <c r="BX33" s="652">
        <v>96.7</v>
      </c>
      <c r="BY33" s="606"/>
      <c r="BZ33" s="606"/>
      <c r="CA33" s="606"/>
      <c r="CB33" s="669"/>
      <c r="CD33" s="618" t="s">
        <v>307</v>
      </c>
      <c r="CE33" s="619"/>
      <c r="CF33" s="619"/>
      <c r="CG33" s="619"/>
      <c r="CH33" s="619"/>
      <c r="CI33" s="619"/>
      <c r="CJ33" s="619"/>
      <c r="CK33" s="619"/>
      <c r="CL33" s="619"/>
      <c r="CM33" s="619"/>
      <c r="CN33" s="619"/>
      <c r="CO33" s="619"/>
      <c r="CP33" s="619"/>
      <c r="CQ33" s="620"/>
      <c r="CR33" s="621">
        <v>8388282</v>
      </c>
      <c r="CS33" s="634"/>
      <c r="CT33" s="634"/>
      <c r="CU33" s="634"/>
      <c r="CV33" s="634"/>
      <c r="CW33" s="634"/>
      <c r="CX33" s="634"/>
      <c r="CY33" s="635"/>
      <c r="CZ33" s="624">
        <v>36</v>
      </c>
      <c r="DA33" s="636"/>
      <c r="DB33" s="636"/>
      <c r="DC33" s="637"/>
      <c r="DD33" s="627">
        <v>7106691</v>
      </c>
      <c r="DE33" s="634"/>
      <c r="DF33" s="634"/>
      <c r="DG33" s="634"/>
      <c r="DH33" s="634"/>
      <c r="DI33" s="634"/>
      <c r="DJ33" s="634"/>
      <c r="DK33" s="635"/>
      <c r="DL33" s="627">
        <v>5919764</v>
      </c>
      <c r="DM33" s="634"/>
      <c r="DN33" s="634"/>
      <c r="DO33" s="634"/>
      <c r="DP33" s="634"/>
      <c r="DQ33" s="634"/>
      <c r="DR33" s="634"/>
      <c r="DS33" s="634"/>
      <c r="DT33" s="634"/>
      <c r="DU33" s="634"/>
      <c r="DV33" s="635"/>
      <c r="DW33" s="624">
        <v>41</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279634</v>
      </c>
      <c r="S34" s="622"/>
      <c r="T34" s="622"/>
      <c r="U34" s="622"/>
      <c r="V34" s="622"/>
      <c r="W34" s="622"/>
      <c r="X34" s="622"/>
      <c r="Y34" s="623"/>
      <c r="Z34" s="659">
        <v>1.1000000000000001</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2957920</v>
      </c>
      <c r="CS34" s="622"/>
      <c r="CT34" s="622"/>
      <c r="CU34" s="622"/>
      <c r="CV34" s="622"/>
      <c r="CW34" s="622"/>
      <c r="CX34" s="622"/>
      <c r="CY34" s="623"/>
      <c r="CZ34" s="624">
        <v>12.7</v>
      </c>
      <c r="DA34" s="636"/>
      <c r="DB34" s="636"/>
      <c r="DC34" s="637"/>
      <c r="DD34" s="627">
        <v>2345278</v>
      </c>
      <c r="DE34" s="622"/>
      <c r="DF34" s="622"/>
      <c r="DG34" s="622"/>
      <c r="DH34" s="622"/>
      <c r="DI34" s="622"/>
      <c r="DJ34" s="622"/>
      <c r="DK34" s="623"/>
      <c r="DL34" s="627">
        <v>2084611</v>
      </c>
      <c r="DM34" s="622"/>
      <c r="DN34" s="622"/>
      <c r="DO34" s="622"/>
      <c r="DP34" s="622"/>
      <c r="DQ34" s="622"/>
      <c r="DR34" s="622"/>
      <c r="DS34" s="622"/>
      <c r="DT34" s="622"/>
      <c r="DU34" s="622"/>
      <c r="DV34" s="623"/>
      <c r="DW34" s="624">
        <v>14.4</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261399</v>
      </c>
      <c r="S35" s="622"/>
      <c r="T35" s="622"/>
      <c r="U35" s="622"/>
      <c r="V35" s="622"/>
      <c r="W35" s="622"/>
      <c r="X35" s="622"/>
      <c r="Y35" s="623"/>
      <c r="Z35" s="659">
        <v>1</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138727</v>
      </c>
      <c r="CS35" s="634"/>
      <c r="CT35" s="634"/>
      <c r="CU35" s="634"/>
      <c r="CV35" s="634"/>
      <c r="CW35" s="634"/>
      <c r="CX35" s="634"/>
      <c r="CY35" s="635"/>
      <c r="CZ35" s="624">
        <v>0.6</v>
      </c>
      <c r="DA35" s="636"/>
      <c r="DB35" s="636"/>
      <c r="DC35" s="637"/>
      <c r="DD35" s="627">
        <v>113264</v>
      </c>
      <c r="DE35" s="634"/>
      <c r="DF35" s="634"/>
      <c r="DG35" s="634"/>
      <c r="DH35" s="634"/>
      <c r="DI35" s="634"/>
      <c r="DJ35" s="634"/>
      <c r="DK35" s="635"/>
      <c r="DL35" s="627">
        <v>113264</v>
      </c>
      <c r="DM35" s="634"/>
      <c r="DN35" s="634"/>
      <c r="DO35" s="634"/>
      <c r="DP35" s="634"/>
      <c r="DQ35" s="634"/>
      <c r="DR35" s="634"/>
      <c r="DS35" s="634"/>
      <c r="DT35" s="634"/>
      <c r="DU35" s="634"/>
      <c r="DV35" s="635"/>
      <c r="DW35" s="624">
        <v>0.8</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1615651</v>
      </c>
      <c r="S36" s="622"/>
      <c r="T36" s="622"/>
      <c r="U36" s="622"/>
      <c r="V36" s="622"/>
      <c r="W36" s="622"/>
      <c r="X36" s="622"/>
      <c r="Y36" s="623"/>
      <c r="Z36" s="659">
        <v>6.5</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2552653</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54033</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3371024</v>
      </c>
      <c r="CS36" s="622"/>
      <c r="CT36" s="622"/>
      <c r="CU36" s="622"/>
      <c r="CV36" s="622"/>
      <c r="CW36" s="622"/>
      <c r="CX36" s="622"/>
      <c r="CY36" s="623"/>
      <c r="CZ36" s="624">
        <v>14.5</v>
      </c>
      <c r="DA36" s="636"/>
      <c r="DB36" s="636"/>
      <c r="DC36" s="637"/>
      <c r="DD36" s="627">
        <v>3117190</v>
      </c>
      <c r="DE36" s="622"/>
      <c r="DF36" s="622"/>
      <c r="DG36" s="622"/>
      <c r="DH36" s="622"/>
      <c r="DI36" s="622"/>
      <c r="DJ36" s="622"/>
      <c r="DK36" s="623"/>
      <c r="DL36" s="627">
        <v>2341985</v>
      </c>
      <c r="DM36" s="622"/>
      <c r="DN36" s="622"/>
      <c r="DO36" s="622"/>
      <c r="DP36" s="622"/>
      <c r="DQ36" s="622"/>
      <c r="DR36" s="622"/>
      <c r="DS36" s="622"/>
      <c r="DT36" s="622"/>
      <c r="DU36" s="622"/>
      <c r="DV36" s="623"/>
      <c r="DW36" s="624">
        <v>16.2</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467517</v>
      </c>
      <c r="S37" s="622"/>
      <c r="T37" s="622"/>
      <c r="U37" s="622"/>
      <c r="V37" s="622"/>
      <c r="W37" s="622"/>
      <c r="X37" s="622"/>
      <c r="Y37" s="623"/>
      <c r="Z37" s="659">
        <v>1.9</v>
      </c>
      <c r="AA37" s="659"/>
      <c r="AB37" s="659"/>
      <c r="AC37" s="659"/>
      <c r="AD37" s="660">
        <v>1837</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763643</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44959</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1444543</v>
      </c>
      <c r="CS37" s="634"/>
      <c r="CT37" s="634"/>
      <c r="CU37" s="634"/>
      <c r="CV37" s="634"/>
      <c r="CW37" s="634"/>
      <c r="CX37" s="634"/>
      <c r="CY37" s="635"/>
      <c r="CZ37" s="624">
        <v>6.2</v>
      </c>
      <c r="DA37" s="636"/>
      <c r="DB37" s="636"/>
      <c r="DC37" s="637"/>
      <c r="DD37" s="627">
        <v>1444543</v>
      </c>
      <c r="DE37" s="634"/>
      <c r="DF37" s="634"/>
      <c r="DG37" s="634"/>
      <c r="DH37" s="634"/>
      <c r="DI37" s="634"/>
      <c r="DJ37" s="634"/>
      <c r="DK37" s="635"/>
      <c r="DL37" s="627">
        <v>1400797</v>
      </c>
      <c r="DM37" s="634"/>
      <c r="DN37" s="634"/>
      <c r="DO37" s="634"/>
      <c r="DP37" s="634"/>
      <c r="DQ37" s="634"/>
      <c r="DR37" s="634"/>
      <c r="DS37" s="634"/>
      <c r="DT37" s="634"/>
      <c r="DU37" s="634"/>
      <c r="DV37" s="635"/>
      <c r="DW37" s="624">
        <v>9.6999999999999993</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870900</v>
      </c>
      <c r="S38" s="622"/>
      <c r="T38" s="622"/>
      <c r="U38" s="622"/>
      <c r="V38" s="622"/>
      <c r="W38" s="622"/>
      <c r="X38" s="622"/>
      <c r="Y38" s="623"/>
      <c r="Z38" s="659">
        <v>3.5</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20063</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7859</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1768947</v>
      </c>
      <c r="CS38" s="622"/>
      <c r="CT38" s="622"/>
      <c r="CU38" s="622"/>
      <c r="CV38" s="622"/>
      <c r="CW38" s="622"/>
      <c r="CX38" s="622"/>
      <c r="CY38" s="623"/>
      <c r="CZ38" s="624">
        <v>7.6</v>
      </c>
      <c r="DA38" s="636"/>
      <c r="DB38" s="636"/>
      <c r="DC38" s="637"/>
      <c r="DD38" s="627">
        <v>1411940</v>
      </c>
      <c r="DE38" s="622"/>
      <c r="DF38" s="622"/>
      <c r="DG38" s="622"/>
      <c r="DH38" s="622"/>
      <c r="DI38" s="622"/>
      <c r="DJ38" s="622"/>
      <c r="DK38" s="623"/>
      <c r="DL38" s="627">
        <v>1379904</v>
      </c>
      <c r="DM38" s="622"/>
      <c r="DN38" s="622"/>
      <c r="DO38" s="622"/>
      <c r="DP38" s="622"/>
      <c r="DQ38" s="622"/>
      <c r="DR38" s="622"/>
      <c r="DS38" s="622"/>
      <c r="DT38" s="622"/>
      <c r="DU38" s="622"/>
      <c r="DV38" s="623"/>
      <c r="DW38" s="624">
        <v>9.5</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12573</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139664</v>
      </c>
      <c r="CS39" s="634"/>
      <c r="CT39" s="634"/>
      <c r="CU39" s="634"/>
      <c r="CV39" s="634"/>
      <c r="CW39" s="634"/>
      <c r="CX39" s="634"/>
      <c r="CY39" s="635"/>
      <c r="CZ39" s="624">
        <v>0.6</v>
      </c>
      <c r="DA39" s="636"/>
      <c r="DB39" s="636"/>
      <c r="DC39" s="637"/>
      <c r="DD39" s="627">
        <v>119019</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110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12000</v>
      </c>
      <c r="CS40" s="622"/>
      <c r="CT40" s="622"/>
      <c r="CU40" s="622"/>
      <c r="CV40" s="622"/>
      <c r="CW40" s="622"/>
      <c r="CX40" s="622"/>
      <c r="CY40" s="623"/>
      <c r="CZ40" s="624">
        <v>0.1</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24995834</v>
      </c>
      <c r="S41" s="646"/>
      <c r="T41" s="646"/>
      <c r="U41" s="646"/>
      <c r="V41" s="646"/>
      <c r="W41" s="646"/>
      <c r="X41" s="646"/>
      <c r="Y41" s="649"/>
      <c r="Z41" s="650">
        <v>100</v>
      </c>
      <c r="AA41" s="650"/>
      <c r="AB41" s="650"/>
      <c r="AC41" s="650"/>
      <c r="AD41" s="651">
        <v>14452129</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403526</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1365421</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293</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2677873</v>
      </c>
      <c r="CS42" s="634"/>
      <c r="CT42" s="634"/>
      <c r="CU42" s="634"/>
      <c r="CV42" s="634"/>
      <c r="CW42" s="634"/>
      <c r="CX42" s="634"/>
      <c r="CY42" s="635"/>
      <c r="CZ42" s="624">
        <v>11.5</v>
      </c>
      <c r="DA42" s="636"/>
      <c r="DB42" s="636"/>
      <c r="DC42" s="637"/>
      <c r="DD42" s="627">
        <v>789928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02" t="s">
        <v>342</v>
      </c>
      <c r="CD43" s="618" t="s">
        <v>343</v>
      </c>
      <c r="CE43" s="619"/>
      <c r="CF43" s="619"/>
      <c r="CG43" s="619"/>
      <c r="CH43" s="619"/>
      <c r="CI43" s="619"/>
      <c r="CJ43" s="619"/>
      <c r="CK43" s="619"/>
      <c r="CL43" s="619"/>
      <c r="CM43" s="619"/>
      <c r="CN43" s="619"/>
      <c r="CO43" s="619"/>
      <c r="CP43" s="619"/>
      <c r="CQ43" s="620"/>
      <c r="CR43" s="621">
        <v>38836</v>
      </c>
      <c r="CS43" s="634"/>
      <c r="CT43" s="634"/>
      <c r="CU43" s="634"/>
      <c r="CV43" s="634"/>
      <c r="CW43" s="634"/>
      <c r="CX43" s="634"/>
      <c r="CY43" s="635"/>
      <c r="CZ43" s="624">
        <v>0.2</v>
      </c>
      <c r="DA43" s="636"/>
      <c r="DB43" s="636"/>
      <c r="DC43" s="637"/>
      <c r="DD43" s="627">
        <v>38836</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2677873</v>
      </c>
      <c r="CS44" s="622"/>
      <c r="CT44" s="622"/>
      <c r="CU44" s="622"/>
      <c r="CV44" s="622"/>
      <c r="CW44" s="622"/>
      <c r="CX44" s="622"/>
      <c r="CY44" s="623"/>
      <c r="CZ44" s="624">
        <v>11.5</v>
      </c>
      <c r="DA44" s="625"/>
      <c r="DB44" s="625"/>
      <c r="DC44" s="626"/>
      <c r="DD44" s="627">
        <v>789928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1072798</v>
      </c>
      <c r="CS45" s="634"/>
      <c r="CT45" s="634"/>
      <c r="CU45" s="634"/>
      <c r="CV45" s="634"/>
      <c r="CW45" s="634"/>
      <c r="CX45" s="634"/>
      <c r="CY45" s="635"/>
      <c r="CZ45" s="624">
        <v>4.5999999999999996</v>
      </c>
      <c r="DA45" s="636"/>
      <c r="DB45" s="636"/>
      <c r="DC45" s="637"/>
      <c r="DD45" s="627">
        <v>37903</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13"/>
      <c r="CD46" s="642"/>
      <c r="CE46" s="643"/>
      <c r="CF46" s="618" t="s">
        <v>348</v>
      </c>
      <c r="CG46" s="619"/>
      <c r="CH46" s="619"/>
      <c r="CI46" s="619"/>
      <c r="CJ46" s="619"/>
      <c r="CK46" s="619"/>
      <c r="CL46" s="619"/>
      <c r="CM46" s="619"/>
      <c r="CN46" s="619"/>
      <c r="CO46" s="619"/>
      <c r="CP46" s="619"/>
      <c r="CQ46" s="620"/>
      <c r="CR46" s="621">
        <v>1586961</v>
      </c>
      <c r="CS46" s="622"/>
      <c r="CT46" s="622"/>
      <c r="CU46" s="622"/>
      <c r="CV46" s="622"/>
      <c r="CW46" s="622"/>
      <c r="CX46" s="622"/>
      <c r="CY46" s="623"/>
      <c r="CZ46" s="624">
        <v>6.8</v>
      </c>
      <c r="DA46" s="625"/>
      <c r="DB46" s="625"/>
      <c r="DC46" s="626"/>
      <c r="DD46" s="627">
        <v>735835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13"/>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13"/>
      <c r="CD49" s="602" t="s">
        <v>351</v>
      </c>
      <c r="CE49" s="603"/>
      <c r="CF49" s="603"/>
      <c r="CG49" s="603"/>
      <c r="CH49" s="603"/>
      <c r="CI49" s="603"/>
      <c r="CJ49" s="603"/>
      <c r="CK49" s="603"/>
      <c r="CL49" s="603"/>
      <c r="CM49" s="603"/>
      <c r="CN49" s="603"/>
      <c r="CO49" s="603"/>
      <c r="CP49" s="603"/>
      <c r="CQ49" s="604"/>
      <c r="CR49" s="605">
        <v>23286294</v>
      </c>
      <c r="CS49" s="606"/>
      <c r="CT49" s="606"/>
      <c r="CU49" s="606"/>
      <c r="CV49" s="606"/>
      <c r="CW49" s="606"/>
      <c r="CX49" s="606"/>
      <c r="CY49" s="607"/>
      <c r="CZ49" s="608">
        <v>100</v>
      </c>
      <c r="DA49" s="609"/>
      <c r="DB49" s="609"/>
      <c r="DC49" s="610"/>
      <c r="DD49" s="611">
        <v>16180968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rU9CgLoHDkqToCTG4tEJNpRPHHYOUW6SdVrxARED70zLLp1XSSSeAW+zadR0VELRQpq++KYkrieqHDXe8YMzQ==" saltValue="3WnWtlQYJ7E0+fdu58XwH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353</v>
      </c>
      <c r="DK2" s="1092"/>
      <c r="DL2" s="1092"/>
      <c r="DM2" s="1092"/>
      <c r="DN2" s="1092"/>
      <c r="DO2" s="1093"/>
      <c r="DP2" s="216"/>
      <c r="DQ2" s="1091" t="s">
        <v>354</v>
      </c>
      <c r="DR2" s="1092"/>
      <c r="DS2" s="1092"/>
      <c r="DT2" s="1092"/>
      <c r="DU2" s="1092"/>
      <c r="DV2" s="1092"/>
      <c r="DW2" s="1092"/>
      <c r="DX2" s="1092"/>
      <c r="DY2" s="1092"/>
      <c r="DZ2" s="1093"/>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0"/>
      <c r="BA5" s="220"/>
      <c r="BB5" s="220"/>
      <c r="BC5" s="220"/>
      <c r="BD5" s="220"/>
      <c r="BE5" s="221"/>
      <c r="BF5" s="221"/>
      <c r="BG5" s="221"/>
      <c r="BH5" s="221"/>
      <c r="BI5" s="221"/>
      <c r="BJ5" s="221"/>
      <c r="BK5" s="221"/>
      <c r="BL5" s="221"/>
      <c r="BM5" s="221"/>
      <c r="BN5" s="221"/>
      <c r="BO5" s="221"/>
      <c r="BP5" s="221"/>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22"/>
    </row>
    <row r="6" spans="1:131" s="223"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2">
      <c r="A7" s="224">
        <v>1</v>
      </c>
      <c r="B7" s="1047" t="s">
        <v>374</v>
      </c>
      <c r="C7" s="1048"/>
      <c r="D7" s="1048"/>
      <c r="E7" s="1048"/>
      <c r="F7" s="1048"/>
      <c r="G7" s="1048"/>
      <c r="H7" s="1048"/>
      <c r="I7" s="1048"/>
      <c r="J7" s="1048"/>
      <c r="K7" s="1048"/>
      <c r="L7" s="1048"/>
      <c r="M7" s="1048"/>
      <c r="N7" s="1048"/>
      <c r="O7" s="1048"/>
      <c r="P7" s="1049"/>
      <c r="Q7" s="1102">
        <v>25012</v>
      </c>
      <c r="R7" s="1103"/>
      <c r="S7" s="1103"/>
      <c r="T7" s="1103"/>
      <c r="U7" s="1103"/>
      <c r="V7" s="1103">
        <v>23303</v>
      </c>
      <c r="W7" s="1103"/>
      <c r="X7" s="1103"/>
      <c r="Y7" s="1103"/>
      <c r="Z7" s="1103"/>
      <c r="AA7" s="1103">
        <v>1710</v>
      </c>
      <c r="AB7" s="1103"/>
      <c r="AC7" s="1103"/>
      <c r="AD7" s="1103"/>
      <c r="AE7" s="1104"/>
      <c r="AF7" s="1105">
        <v>1269</v>
      </c>
      <c r="AG7" s="1106"/>
      <c r="AH7" s="1106"/>
      <c r="AI7" s="1106"/>
      <c r="AJ7" s="1107"/>
      <c r="AK7" s="1108">
        <v>261</v>
      </c>
      <c r="AL7" s="1109"/>
      <c r="AM7" s="1109"/>
      <c r="AN7" s="1109"/>
      <c r="AO7" s="1109"/>
      <c r="AP7" s="1109">
        <v>24655</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562</v>
      </c>
      <c r="BT7" s="1100"/>
      <c r="BU7" s="1100"/>
      <c r="BV7" s="1100"/>
      <c r="BW7" s="1100"/>
      <c r="BX7" s="1100"/>
      <c r="BY7" s="1100"/>
      <c r="BZ7" s="1100"/>
      <c r="CA7" s="1100"/>
      <c r="CB7" s="1100"/>
      <c r="CC7" s="1100"/>
      <c r="CD7" s="1100"/>
      <c r="CE7" s="1100"/>
      <c r="CF7" s="1100"/>
      <c r="CG7" s="1112"/>
      <c r="CH7" s="1096">
        <v>-58</v>
      </c>
      <c r="CI7" s="1097"/>
      <c r="CJ7" s="1097"/>
      <c r="CK7" s="1097"/>
      <c r="CL7" s="1098"/>
      <c r="CM7" s="1096">
        <v>15</v>
      </c>
      <c r="CN7" s="1097"/>
      <c r="CO7" s="1097"/>
      <c r="CP7" s="1097"/>
      <c r="CQ7" s="1098"/>
      <c r="CR7" s="1096">
        <v>10</v>
      </c>
      <c r="CS7" s="1097"/>
      <c r="CT7" s="1097"/>
      <c r="CU7" s="1097"/>
      <c r="CV7" s="1098"/>
      <c r="CW7" s="1096">
        <v>102</v>
      </c>
      <c r="CX7" s="1097"/>
      <c r="CY7" s="1097"/>
      <c r="CZ7" s="1097"/>
      <c r="DA7" s="1098"/>
      <c r="DB7" s="1096" t="s">
        <v>561</v>
      </c>
      <c r="DC7" s="1097"/>
      <c r="DD7" s="1097"/>
      <c r="DE7" s="1097"/>
      <c r="DF7" s="1098"/>
      <c r="DG7" s="1096" t="s">
        <v>561</v>
      </c>
      <c r="DH7" s="1097"/>
      <c r="DI7" s="1097"/>
      <c r="DJ7" s="1097"/>
      <c r="DK7" s="1098"/>
      <c r="DL7" s="1096" t="s">
        <v>561</v>
      </c>
      <c r="DM7" s="1097"/>
      <c r="DN7" s="1097"/>
      <c r="DO7" s="1097"/>
      <c r="DP7" s="1098"/>
      <c r="DQ7" s="1096">
        <v>161</v>
      </c>
      <c r="DR7" s="1097"/>
      <c r="DS7" s="1097"/>
      <c r="DT7" s="1097"/>
      <c r="DU7" s="1098"/>
      <c r="DV7" s="1099"/>
      <c r="DW7" s="1100"/>
      <c r="DX7" s="1100"/>
      <c r="DY7" s="1100"/>
      <c r="DZ7" s="1101"/>
      <c r="EA7" s="222"/>
    </row>
    <row r="8" spans="1:131" s="223" customFormat="1" ht="26.25" customHeight="1" x14ac:dyDescent="0.2">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2">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2">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2">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2">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2">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2">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2">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2">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2">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2">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2">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2">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5">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2">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5">
      <c r="A23" s="228" t="s">
        <v>376</v>
      </c>
      <c r="B23" s="937" t="s">
        <v>377</v>
      </c>
      <c r="C23" s="938"/>
      <c r="D23" s="938"/>
      <c r="E23" s="938"/>
      <c r="F23" s="938"/>
      <c r="G23" s="938"/>
      <c r="H23" s="938"/>
      <c r="I23" s="938"/>
      <c r="J23" s="938"/>
      <c r="K23" s="938"/>
      <c r="L23" s="938"/>
      <c r="M23" s="938"/>
      <c r="N23" s="938"/>
      <c r="O23" s="938"/>
      <c r="P23" s="948"/>
      <c r="Q23" s="1067">
        <v>25012</v>
      </c>
      <c r="R23" s="1061"/>
      <c r="S23" s="1061"/>
      <c r="T23" s="1061"/>
      <c r="U23" s="1061"/>
      <c r="V23" s="1061">
        <v>23303</v>
      </c>
      <c r="W23" s="1061"/>
      <c r="X23" s="1061"/>
      <c r="Y23" s="1061"/>
      <c r="Z23" s="1061"/>
      <c r="AA23" s="1061">
        <v>1710</v>
      </c>
      <c r="AB23" s="1061"/>
      <c r="AC23" s="1061"/>
      <c r="AD23" s="1061"/>
      <c r="AE23" s="1068"/>
      <c r="AF23" s="1069">
        <v>1269</v>
      </c>
      <c r="AG23" s="1061"/>
      <c r="AH23" s="1061"/>
      <c r="AI23" s="1061"/>
      <c r="AJ23" s="1070"/>
      <c r="AK23" s="1071"/>
      <c r="AL23" s="1072"/>
      <c r="AM23" s="1072"/>
      <c r="AN23" s="1072"/>
      <c r="AO23" s="1072"/>
      <c r="AP23" s="1061">
        <v>24655</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2">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5">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2">
      <c r="A28" s="230">
        <v>1</v>
      </c>
      <c r="B28" s="1047" t="s">
        <v>388</v>
      </c>
      <c r="C28" s="1048"/>
      <c r="D28" s="1048"/>
      <c r="E28" s="1048"/>
      <c r="F28" s="1048"/>
      <c r="G28" s="1048"/>
      <c r="H28" s="1048"/>
      <c r="I28" s="1048"/>
      <c r="J28" s="1048"/>
      <c r="K28" s="1048"/>
      <c r="L28" s="1048"/>
      <c r="M28" s="1048"/>
      <c r="N28" s="1048"/>
      <c r="O28" s="1048"/>
      <c r="P28" s="1049"/>
      <c r="Q28" s="1050">
        <v>5718</v>
      </c>
      <c r="R28" s="1051"/>
      <c r="S28" s="1051"/>
      <c r="T28" s="1051"/>
      <c r="U28" s="1051"/>
      <c r="V28" s="1051">
        <v>5664</v>
      </c>
      <c r="W28" s="1051"/>
      <c r="X28" s="1051"/>
      <c r="Y28" s="1051"/>
      <c r="Z28" s="1051"/>
      <c r="AA28" s="1051">
        <v>54</v>
      </c>
      <c r="AB28" s="1051"/>
      <c r="AC28" s="1051"/>
      <c r="AD28" s="1051"/>
      <c r="AE28" s="1052"/>
      <c r="AF28" s="1053">
        <v>54</v>
      </c>
      <c r="AG28" s="1051"/>
      <c r="AH28" s="1051"/>
      <c r="AI28" s="1051"/>
      <c r="AJ28" s="1054"/>
      <c r="AK28" s="1042">
        <v>502</v>
      </c>
      <c r="AL28" s="1043"/>
      <c r="AM28" s="1043"/>
      <c r="AN28" s="1043"/>
      <c r="AO28" s="1043"/>
      <c r="AP28" s="1043" t="s">
        <v>561</v>
      </c>
      <c r="AQ28" s="1043"/>
      <c r="AR28" s="1043"/>
      <c r="AS28" s="1043"/>
      <c r="AT28" s="1043"/>
      <c r="AU28" s="1043" t="s">
        <v>561</v>
      </c>
      <c r="AV28" s="1043"/>
      <c r="AW28" s="1043"/>
      <c r="AX28" s="1043"/>
      <c r="AY28" s="1043"/>
      <c r="AZ28" s="1044"/>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2">
      <c r="A29" s="230">
        <v>2</v>
      </c>
      <c r="B29" s="1030" t="s">
        <v>389</v>
      </c>
      <c r="C29" s="1031"/>
      <c r="D29" s="1031"/>
      <c r="E29" s="1031"/>
      <c r="F29" s="1031"/>
      <c r="G29" s="1031"/>
      <c r="H29" s="1031"/>
      <c r="I29" s="1031"/>
      <c r="J29" s="1031"/>
      <c r="K29" s="1031"/>
      <c r="L29" s="1031"/>
      <c r="M29" s="1031"/>
      <c r="N29" s="1031"/>
      <c r="O29" s="1031"/>
      <c r="P29" s="1032"/>
      <c r="Q29" s="1038">
        <v>4287</v>
      </c>
      <c r="R29" s="1039"/>
      <c r="S29" s="1039"/>
      <c r="T29" s="1039"/>
      <c r="U29" s="1039"/>
      <c r="V29" s="1039">
        <v>4236</v>
      </c>
      <c r="W29" s="1039"/>
      <c r="X29" s="1039"/>
      <c r="Y29" s="1039"/>
      <c r="Z29" s="1039"/>
      <c r="AA29" s="1039">
        <v>51</v>
      </c>
      <c r="AB29" s="1039"/>
      <c r="AC29" s="1039"/>
      <c r="AD29" s="1039"/>
      <c r="AE29" s="1040"/>
      <c r="AF29" s="1035">
        <v>51</v>
      </c>
      <c r="AG29" s="1036"/>
      <c r="AH29" s="1036"/>
      <c r="AI29" s="1036"/>
      <c r="AJ29" s="1037"/>
      <c r="AK29" s="980">
        <v>721</v>
      </c>
      <c r="AL29" s="971"/>
      <c r="AM29" s="971"/>
      <c r="AN29" s="971"/>
      <c r="AO29" s="971"/>
      <c r="AP29" s="971" t="s">
        <v>561</v>
      </c>
      <c r="AQ29" s="971"/>
      <c r="AR29" s="971"/>
      <c r="AS29" s="971"/>
      <c r="AT29" s="971"/>
      <c r="AU29" s="971" t="s">
        <v>561</v>
      </c>
      <c r="AV29" s="971"/>
      <c r="AW29" s="971"/>
      <c r="AX29" s="971"/>
      <c r="AY29" s="971"/>
      <c r="AZ29" s="1041"/>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2">
      <c r="A30" s="230">
        <v>3</v>
      </c>
      <c r="B30" s="1030" t="s">
        <v>390</v>
      </c>
      <c r="C30" s="1031"/>
      <c r="D30" s="1031"/>
      <c r="E30" s="1031"/>
      <c r="F30" s="1031"/>
      <c r="G30" s="1031"/>
      <c r="H30" s="1031"/>
      <c r="I30" s="1031"/>
      <c r="J30" s="1031"/>
      <c r="K30" s="1031"/>
      <c r="L30" s="1031"/>
      <c r="M30" s="1031"/>
      <c r="N30" s="1031"/>
      <c r="O30" s="1031"/>
      <c r="P30" s="1032"/>
      <c r="Q30" s="1038">
        <v>8</v>
      </c>
      <c r="R30" s="1039"/>
      <c r="S30" s="1039"/>
      <c r="T30" s="1039"/>
      <c r="U30" s="1039"/>
      <c r="V30" s="1039">
        <v>8</v>
      </c>
      <c r="W30" s="1039"/>
      <c r="X30" s="1039"/>
      <c r="Y30" s="1039"/>
      <c r="Z30" s="1039"/>
      <c r="AA30" s="1039">
        <v>0</v>
      </c>
      <c r="AB30" s="1039"/>
      <c r="AC30" s="1039"/>
      <c r="AD30" s="1039"/>
      <c r="AE30" s="1040"/>
      <c r="AF30" s="1035">
        <v>0</v>
      </c>
      <c r="AG30" s="1036"/>
      <c r="AH30" s="1036"/>
      <c r="AI30" s="1036"/>
      <c r="AJ30" s="1037"/>
      <c r="AK30" s="980">
        <v>2</v>
      </c>
      <c r="AL30" s="971"/>
      <c r="AM30" s="971"/>
      <c r="AN30" s="971"/>
      <c r="AO30" s="971"/>
      <c r="AP30" s="971" t="s">
        <v>561</v>
      </c>
      <c r="AQ30" s="971"/>
      <c r="AR30" s="971"/>
      <c r="AS30" s="971"/>
      <c r="AT30" s="971"/>
      <c r="AU30" s="971" t="s">
        <v>561</v>
      </c>
      <c r="AV30" s="971"/>
      <c r="AW30" s="971"/>
      <c r="AX30" s="971"/>
      <c r="AY30" s="971"/>
      <c r="AZ30" s="1041"/>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2">
      <c r="A31" s="230">
        <v>4</v>
      </c>
      <c r="B31" s="1030" t="s">
        <v>391</v>
      </c>
      <c r="C31" s="1031"/>
      <c r="D31" s="1031"/>
      <c r="E31" s="1031"/>
      <c r="F31" s="1031"/>
      <c r="G31" s="1031"/>
      <c r="H31" s="1031"/>
      <c r="I31" s="1031"/>
      <c r="J31" s="1031"/>
      <c r="K31" s="1031"/>
      <c r="L31" s="1031"/>
      <c r="M31" s="1031"/>
      <c r="N31" s="1031"/>
      <c r="O31" s="1031"/>
      <c r="P31" s="1032"/>
      <c r="Q31" s="1038">
        <v>724</v>
      </c>
      <c r="R31" s="1039"/>
      <c r="S31" s="1039"/>
      <c r="T31" s="1039"/>
      <c r="U31" s="1039"/>
      <c r="V31" s="1039">
        <v>722</v>
      </c>
      <c r="W31" s="1039"/>
      <c r="X31" s="1039"/>
      <c r="Y31" s="1039"/>
      <c r="Z31" s="1039"/>
      <c r="AA31" s="1039">
        <v>2</v>
      </c>
      <c r="AB31" s="1039"/>
      <c r="AC31" s="1039"/>
      <c r="AD31" s="1039"/>
      <c r="AE31" s="1040"/>
      <c r="AF31" s="1035">
        <v>2</v>
      </c>
      <c r="AG31" s="1036"/>
      <c r="AH31" s="1036"/>
      <c r="AI31" s="1036"/>
      <c r="AJ31" s="1037"/>
      <c r="AK31" s="980">
        <v>153</v>
      </c>
      <c r="AL31" s="971"/>
      <c r="AM31" s="971"/>
      <c r="AN31" s="971"/>
      <c r="AO31" s="971"/>
      <c r="AP31" s="971" t="s">
        <v>561</v>
      </c>
      <c r="AQ31" s="971"/>
      <c r="AR31" s="971"/>
      <c r="AS31" s="971"/>
      <c r="AT31" s="971"/>
      <c r="AU31" s="971" t="s">
        <v>561</v>
      </c>
      <c r="AV31" s="971"/>
      <c r="AW31" s="971"/>
      <c r="AX31" s="971"/>
      <c r="AY31" s="971"/>
      <c r="AZ31" s="1041"/>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2">
      <c r="A32" s="230">
        <v>5</v>
      </c>
      <c r="B32" s="1030" t="s">
        <v>392</v>
      </c>
      <c r="C32" s="1031"/>
      <c r="D32" s="1031"/>
      <c r="E32" s="1031"/>
      <c r="F32" s="1031"/>
      <c r="G32" s="1031"/>
      <c r="H32" s="1031"/>
      <c r="I32" s="1031"/>
      <c r="J32" s="1031"/>
      <c r="K32" s="1031"/>
      <c r="L32" s="1031"/>
      <c r="M32" s="1031"/>
      <c r="N32" s="1031"/>
      <c r="O32" s="1031"/>
      <c r="P32" s="1032"/>
      <c r="Q32" s="1038">
        <v>1222</v>
      </c>
      <c r="R32" s="1039"/>
      <c r="S32" s="1039"/>
      <c r="T32" s="1039"/>
      <c r="U32" s="1039"/>
      <c r="V32" s="1039">
        <v>1094</v>
      </c>
      <c r="W32" s="1039"/>
      <c r="X32" s="1039"/>
      <c r="Y32" s="1039"/>
      <c r="Z32" s="1039"/>
      <c r="AA32" s="1039">
        <v>128</v>
      </c>
      <c r="AB32" s="1039"/>
      <c r="AC32" s="1039"/>
      <c r="AD32" s="1039"/>
      <c r="AE32" s="1040"/>
      <c r="AF32" s="1035">
        <v>3484</v>
      </c>
      <c r="AG32" s="1036"/>
      <c r="AH32" s="1036"/>
      <c r="AI32" s="1036"/>
      <c r="AJ32" s="1037"/>
      <c r="AK32" s="980">
        <v>20</v>
      </c>
      <c r="AL32" s="971"/>
      <c r="AM32" s="971"/>
      <c r="AN32" s="971"/>
      <c r="AO32" s="971"/>
      <c r="AP32" s="971">
        <v>2236</v>
      </c>
      <c r="AQ32" s="971"/>
      <c r="AR32" s="971"/>
      <c r="AS32" s="971"/>
      <c r="AT32" s="971"/>
      <c r="AU32" s="971">
        <v>11</v>
      </c>
      <c r="AV32" s="971"/>
      <c r="AW32" s="971"/>
      <c r="AX32" s="971"/>
      <c r="AY32" s="971"/>
      <c r="AZ32" s="1041"/>
      <c r="BA32" s="1041"/>
      <c r="BB32" s="1041"/>
      <c r="BC32" s="1041"/>
      <c r="BD32" s="1041"/>
      <c r="BE32" s="972" t="s">
        <v>393</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2">
      <c r="A33" s="230">
        <v>6</v>
      </c>
      <c r="B33" s="1030" t="s">
        <v>394</v>
      </c>
      <c r="C33" s="1031"/>
      <c r="D33" s="1031"/>
      <c r="E33" s="1031"/>
      <c r="F33" s="1031"/>
      <c r="G33" s="1031"/>
      <c r="H33" s="1031"/>
      <c r="I33" s="1031"/>
      <c r="J33" s="1031"/>
      <c r="K33" s="1031"/>
      <c r="L33" s="1031"/>
      <c r="M33" s="1031"/>
      <c r="N33" s="1031"/>
      <c r="O33" s="1031"/>
      <c r="P33" s="1032"/>
      <c r="Q33" s="1038">
        <v>1526</v>
      </c>
      <c r="R33" s="1039"/>
      <c r="S33" s="1039"/>
      <c r="T33" s="1039"/>
      <c r="U33" s="1039"/>
      <c r="V33" s="1039">
        <v>1409</v>
      </c>
      <c r="W33" s="1039"/>
      <c r="X33" s="1039"/>
      <c r="Y33" s="1039"/>
      <c r="Z33" s="1039"/>
      <c r="AA33" s="1039">
        <v>117</v>
      </c>
      <c r="AB33" s="1039"/>
      <c r="AC33" s="1039"/>
      <c r="AD33" s="1039"/>
      <c r="AE33" s="1040"/>
      <c r="AF33" s="1035">
        <v>308</v>
      </c>
      <c r="AG33" s="1036"/>
      <c r="AH33" s="1036"/>
      <c r="AI33" s="1036"/>
      <c r="AJ33" s="1037"/>
      <c r="AK33" s="980">
        <v>764</v>
      </c>
      <c r="AL33" s="971"/>
      <c r="AM33" s="971"/>
      <c r="AN33" s="971"/>
      <c r="AO33" s="971"/>
      <c r="AP33" s="971">
        <v>6365</v>
      </c>
      <c r="AQ33" s="971"/>
      <c r="AR33" s="971"/>
      <c r="AS33" s="971"/>
      <c r="AT33" s="971"/>
      <c r="AU33" s="971">
        <v>4933</v>
      </c>
      <c r="AV33" s="971"/>
      <c r="AW33" s="971"/>
      <c r="AX33" s="971"/>
      <c r="AY33" s="971"/>
      <c r="AZ33" s="1041"/>
      <c r="BA33" s="1041"/>
      <c r="BB33" s="1041"/>
      <c r="BC33" s="1041"/>
      <c r="BD33" s="1041"/>
      <c r="BE33" s="972" t="s">
        <v>393</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2">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2">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2">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2">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2">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2">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2">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2">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2">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2">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2">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2">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2">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2">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2">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2">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2">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2">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2">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2">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2">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2">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2">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2">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2">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2">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2">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5">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2">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5">
      <c r="A63" s="228" t="s">
        <v>376</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3899</v>
      </c>
      <c r="AG63" s="959"/>
      <c r="AH63" s="959"/>
      <c r="AI63" s="959"/>
      <c r="AJ63" s="1022"/>
      <c r="AK63" s="1023"/>
      <c r="AL63" s="963"/>
      <c r="AM63" s="963"/>
      <c r="AN63" s="963"/>
      <c r="AO63" s="963"/>
      <c r="AP63" s="959">
        <v>8601</v>
      </c>
      <c r="AQ63" s="959"/>
      <c r="AR63" s="959"/>
      <c r="AS63" s="959"/>
      <c r="AT63" s="959"/>
      <c r="AU63" s="959">
        <v>4944</v>
      </c>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5">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399</v>
      </c>
      <c r="AV66" s="1002"/>
      <c r="AW66" s="1002"/>
      <c r="AX66" s="1002"/>
      <c r="AY66" s="1003"/>
      <c r="AZ66" s="1001" t="s">
        <v>364</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2">
      <c r="A68" s="224">
        <v>1</v>
      </c>
      <c r="B68" s="985" t="s">
        <v>549</v>
      </c>
      <c r="C68" s="986"/>
      <c r="D68" s="986"/>
      <c r="E68" s="986"/>
      <c r="F68" s="986"/>
      <c r="G68" s="986"/>
      <c r="H68" s="986"/>
      <c r="I68" s="986"/>
      <c r="J68" s="986"/>
      <c r="K68" s="986"/>
      <c r="L68" s="986"/>
      <c r="M68" s="986"/>
      <c r="N68" s="986"/>
      <c r="O68" s="986"/>
      <c r="P68" s="987"/>
      <c r="Q68" s="988">
        <v>5585</v>
      </c>
      <c r="R68" s="982"/>
      <c r="S68" s="982"/>
      <c r="T68" s="982"/>
      <c r="U68" s="982"/>
      <c r="V68" s="982">
        <v>5464</v>
      </c>
      <c r="W68" s="982"/>
      <c r="X68" s="982"/>
      <c r="Y68" s="982"/>
      <c r="Z68" s="982"/>
      <c r="AA68" s="982">
        <v>121</v>
      </c>
      <c r="AB68" s="982"/>
      <c r="AC68" s="982"/>
      <c r="AD68" s="982"/>
      <c r="AE68" s="982"/>
      <c r="AF68" s="982">
        <v>94</v>
      </c>
      <c r="AG68" s="982"/>
      <c r="AH68" s="982"/>
      <c r="AI68" s="982"/>
      <c r="AJ68" s="982"/>
      <c r="AK68" s="982">
        <v>437</v>
      </c>
      <c r="AL68" s="982"/>
      <c r="AM68" s="982"/>
      <c r="AN68" s="982"/>
      <c r="AO68" s="982"/>
      <c r="AP68" s="982">
        <v>1818</v>
      </c>
      <c r="AQ68" s="982"/>
      <c r="AR68" s="982"/>
      <c r="AS68" s="982"/>
      <c r="AT68" s="982"/>
      <c r="AU68" s="982">
        <v>265</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2">
      <c r="A69" s="226">
        <v>2</v>
      </c>
      <c r="B69" s="974" t="s">
        <v>550</v>
      </c>
      <c r="C69" s="975"/>
      <c r="D69" s="975"/>
      <c r="E69" s="975"/>
      <c r="F69" s="975"/>
      <c r="G69" s="975"/>
      <c r="H69" s="975"/>
      <c r="I69" s="975"/>
      <c r="J69" s="975"/>
      <c r="K69" s="975"/>
      <c r="L69" s="975"/>
      <c r="M69" s="975"/>
      <c r="N69" s="975"/>
      <c r="O69" s="975"/>
      <c r="P69" s="976"/>
      <c r="Q69" s="977">
        <v>225</v>
      </c>
      <c r="R69" s="971"/>
      <c r="S69" s="971"/>
      <c r="T69" s="971"/>
      <c r="U69" s="971"/>
      <c r="V69" s="971">
        <v>215</v>
      </c>
      <c r="W69" s="971"/>
      <c r="X69" s="971"/>
      <c r="Y69" s="971"/>
      <c r="Z69" s="971"/>
      <c r="AA69" s="971">
        <v>10</v>
      </c>
      <c r="AB69" s="971"/>
      <c r="AC69" s="971"/>
      <c r="AD69" s="971"/>
      <c r="AE69" s="971"/>
      <c r="AF69" s="971">
        <v>10</v>
      </c>
      <c r="AG69" s="971"/>
      <c r="AH69" s="971"/>
      <c r="AI69" s="971"/>
      <c r="AJ69" s="971"/>
      <c r="AK69" s="971">
        <v>36</v>
      </c>
      <c r="AL69" s="971"/>
      <c r="AM69" s="971"/>
      <c r="AN69" s="971"/>
      <c r="AO69" s="971"/>
      <c r="AP69" s="971">
        <v>22</v>
      </c>
      <c r="AQ69" s="971"/>
      <c r="AR69" s="971"/>
      <c r="AS69" s="971"/>
      <c r="AT69" s="971"/>
      <c r="AU69" s="971">
        <v>2</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2">
      <c r="A70" s="226">
        <v>3</v>
      </c>
      <c r="B70" s="974" t="s">
        <v>551</v>
      </c>
      <c r="C70" s="975"/>
      <c r="D70" s="975"/>
      <c r="E70" s="975"/>
      <c r="F70" s="975"/>
      <c r="G70" s="975"/>
      <c r="H70" s="975"/>
      <c r="I70" s="975"/>
      <c r="J70" s="975"/>
      <c r="K70" s="975"/>
      <c r="L70" s="975"/>
      <c r="M70" s="975"/>
      <c r="N70" s="975"/>
      <c r="O70" s="975"/>
      <c r="P70" s="976"/>
      <c r="Q70" s="977">
        <v>7</v>
      </c>
      <c r="R70" s="971"/>
      <c r="S70" s="971"/>
      <c r="T70" s="971"/>
      <c r="U70" s="971"/>
      <c r="V70" s="971">
        <v>6</v>
      </c>
      <c r="W70" s="971"/>
      <c r="X70" s="971"/>
      <c r="Y70" s="971"/>
      <c r="Z70" s="971"/>
      <c r="AA70" s="971">
        <v>0</v>
      </c>
      <c r="AB70" s="971"/>
      <c r="AC70" s="971"/>
      <c r="AD70" s="971"/>
      <c r="AE70" s="971"/>
      <c r="AF70" s="971">
        <v>0</v>
      </c>
      <c r="AG70" s="971"/>
      <c r="AH70" s="971"/>
      <c r="AI70" s="971"/>
      <c r="AJ70" s="971"/>
      <c r="AK70" s="971" t="s">
        <v>564</v>
      </c>
      <c r="AL70" s="971"/>
      <c r="AM70" s="971"/>
      <c r="AN70" s="971"/>
      <c r="AO70" s="971"/>
      <c r="AP70" s="971" t="s">
        <v>561</v>
      </c>
      <c r="AQ70" s="971"/>
      <c r="AR70" s="971"/>
      <c r="AS70" s="971"/>
      <c r="AT70" s="971"/>
      <c r="AU70" s="971" t="s">
        <v>561</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2">
      <c r="A71" s="226">
        <v>4</v>
      </c>
      <c r="B71" s="974" t="s">
        <v>552</v>
      </c>
      <c r="C71" s="975"/>
      <c r="D71" s="975"/>
      <c r="E71" s="975"/>
      <c r="F71" s="975"/>
      <c r="G71" s="975"/>
      <c r="H71" s="975"/>
      <c r="I71" s="975"/>
      <c r="J71" s="975"/>
      <c r="K71" s="975"/>
      <c r="L71" s="975"/>
      <c r="M71" s="975"/>
      <c r="N71" s="975"/>
      <c r="O71" s="975"/>
      <c r="P71" s="976"/>
      <c r="Q71" s="977">
        <v>167</v>
      </c>
      <c r="R71" s="971"/>
      <c r="S71" s="971"/>
      <c r="T71" s="971"/>
      <c r="U71" s="971"/>
      <c r="V71" s="971">
        <v>136</v>
      </c>
      <c r="W71" s="971"/>
      <c r="X71" s="971"/>
      <c r="Y71" s="971"/>
      <c r="Z71" s="971"/>
      <c r="AA71" s="971">
        <v>31</v>
      </c>
      <c r="AB71" s="971"/>
      <c r="AC71" s="971"/>
      <c r="AD71" s="971"/>
      <c r="AE71" s="971"/>
      <c r="AF71" s="971">
        <v>26</v>
      </c>
      <c r="AG71" s="971"/>
      <c r="AH71" s="971"/>
      <c r="AI71" s="971"/>
      <c r="AJ71" s="971"/>
      <c r="AK71" s="971" t="s">
        <v>564</v>
      </c>
      <c r="AL71" s="971"/>
      <c r="AM71" s="971"/>
      <c r="AN71" s="971"/>
      <c r="AO71" s="971"/>
      <c r="AP71" s="971" t="s">
        <v>561</v>
      </c>
      <c r="AQ71" s="971"/>
      <c r="AR71" s="971"/>
      <c r="AS71" s="971"/>
      <c r="AT71" s="971"/>
      <c r="AU71" s="971" t="s">
        <v>561</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2">
      <c r="A72" s="226">
        <v>5</v>
      </c>
      <c r="B72" s="974" t="s">
        <v>553</v>
      </c>
      <c r="C72" s="975"/>
      <c r="D72" s="975"/>
      <c r="E72" s="975"/>
      <c r="F72" s="975"/>
      <c r="G72" s="975"/>
      <c r="H72" s="975"/>
      <c r="I72" s="975"/>
      <c r="J72" s="975"/>
      <c r="K72" s="975"/>
      <c r="L72" s="975"/>
      <c r="M72" s="975"/>
      <c r="N72" s="975"/>
      <c r="O72" s="975"/>
      <c r="P72" s="976"/>
      <c r="Q72" s="977">
        <v>338</v>
      </c>
      <c r="R72" s="971"/>
      <c r="S72" s="971"/>
      <c r="T72" s="971"/>
      <c r="U72" s="971"/>
      <c r="V72" s="971">
        <v>288</v>
      </c>
      <c r="W72" s="971"/>
      <c r="X72" s="971"/>
      <c r="Y72" s="971"/>
      <c r="Z72" s="971"/>
      <c r="AA72" s="971">
        <v>50</v>
      </c>
      <c r="AB72" s="971"/>
      <c r="AC72" s="971"/>
      <c r="AD72" s="971"/>
      <c r="AE72" s="971"/>
      <c r="AF72" s="971">
        <v>50</v>
      </c>
      <c r="AG72" s="971"/>
      <c r="AH72" s="971"/>
      <c r="AI72" s="971"/>
      <c r="AJ72" s="971"/>
      <c r="AK72" s="971" t="s">
        <v>564</v>
      </c>
      <c r="AL72" s="971"/>
      <c r="AM72" s="971"/>
      <c r="AN72" s="971"/>
      <c r="AO72" s="971"/>
      <c r="AP72" s="971" t="s">
        <v>561</v>
      </c>
      <c r="AQ72" s="971"/>
      <c r="AR72" s="971"/>
      <c r="AS72" s="971"/>
      <c r="AT72" s="971"/>
      <c r="AU72" s="971" t="s">
        <v>561</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2">
      <c r="A73" s="226">
        <v>6</v>
      </c>
      <c r="B73" s="974" t="s">
        <v>554</v>
      </c>
      <c r="C73" s="975"/>
      <c r="D73" s="975"/>
      <c r="E73" s="975"/>
      <c r="F73" s="975"/>
      <c r="G73" s="975"/>
      <c r="H73" s="975"/>
      <c r="I73" s="975"/>
      <c r="J73" s="975"/>
      <c r="K73" s="975"/>
      <c r="L73" s="975"/>
      <c r="M73" s="975"/>
      <c r="N73" s="975"/>
      <c r="O73" s="975"/>
      <c r="P73" s="976"/>
      <c r="Q73" s="977">
        <v>16725</v>
      </c>
      <c r="R73" s="971"/>
      <c r="S73" s="971"/>
      <c r="T73" s="971"/>
      <c r="U73" s="971"/>
      <c r="V73" s="971">
        <v>16704</v>
      </c>
      <c r="W73" s="971"/>
      <c r="X73" s="971"/>
      <c r="Y73" s="971"/>
      <c r="Z73" s="971"/>
      <c r="AA73" s="971">
        <v>21</v>
      </c>
      <c r="AB73" s="971"/>
      <c r="AC73" s="971"/>
      <c r="AD73" s="971"/>
      <c r="AE73" s="971"/>
      <c r="AF73" s="971">
        <v>21</v>
      </c>
      <c r="AG73" s="971"/>
      <c r="AH73" s="971"/>
      <c r="AI73" s="971"/>
      <c r="AJ73" s="971"/>
      <c r="AK73" s="971">
        <v>164</v>
      </c>
      <c r="AL73" s="971"/>
      <c r="AM73" s="971"/>
      <c r="AN73" s="971"/>
      <c r="AO73" s="971"/>
      <c r="AP73" s="971" t="s">
        <v>561</v>
      </c>
      <c r="AQ73" s="971"/>
      <c r="AR73" s="971"/>
      <c r="AS73" s="971"/>
      <c r="AT73" s="971"/>
      <c r="AU73" s="971" t="s">
        <v>561</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2">
      <c r="A74" s="226">
        <v>7</v>
      </c>
      <c r="B74" s="974" t="s">
        <v>555</v>
      </c>
      <c r="C74" s="975"/>
      <c r="D74" s="975"/>
      <c r="E74" s="975"/>
      <c r="F74" s="975"/>
      <c r="G74" s="975"/>
      <c r="H74" s="975"/>
      <c r="I74" s="975"/>
      <c r="J74" s="975"/>
      <c r="K74" s="975"/>
      <c r="L74" s="975"/>
      <c r="M74" s="975"/>
      <c r="N74" s="975"/>
      <c r="O74" s="975"/>
      <c r="P74" s="976"/>
      <c r="Q74" s="977">
        <v>78</v>
      </c>
      <c r="R74" s="971"/>
      <c r="S74" s="971"/>
      <c r="T74" s="971"/>
      <c r="U74" s="971"/>
      <c r="V74" s="971">
        <v>77</v>
      </c>
      <c r="W74" s="971"/>
      <c r="X74" s="971"/>
      <c r="Y74" s="971"/>
      <c r="Z74" s="971"/>
      <c r="AA74" s="971">
        <v>1</v>
      </c>
      <c r="AB74" s="971"/>
      <c r="AC74" s="971"/>
      <c r="AD74" s="971"/>
      <c r="AE74" s="971"/>
      <c r="AF74" s="971">
        <v>1</v>
      </c>
      <c r="AG74" s="971"/>
      <c r="AH74" s="971"/>
      <c r="AI74" s="971"/>
      <c r="AJ74" s="971"/>
      <c r="AK74" s="971">
        <v>13</v>
      </c>
      <c r="AL74" s="971"/>
      <c r="AM74" s="971"/>
      <c r="AN74" s="971"/>
      <c r="AO74" s="971"/>
      <c r="AP74" s="971" t="s">
        <v>561</v>
      </c>
      <c r="AQ74" s="971"/>
      <c r="AR74" s="971"/>
      <c r="AS74" s="971"/>
      <c r="AT74" s="971"/>
      <c r="AU74" s="971" t="s">
        <v>561</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2">
      <c r="A75" s="226">
        <v>8</v>
      </c>
      <c r="B75" s="974" t="s">
        <v>556</v>
      </c>
      <c r="C75" s="975"/>
      <c r="D75" s="975"/>
      <c r="E75" s="975"/>
      <c r="F75" s="975"/>
      <c r="G75" s="975"/>
      <c r="H75" s="975"/>
      <c r="I75" s="975"/>
      <c r="J75" s="975"/>
      <c r="K75" s="975"/>
      <c r="L75" s="975"/>
      <c r="M75" s="975"/>
      <c r="N75" s="975"/>
      <c r="O75" s="975"/>
      <c r="P75" s="976"/>
      <c r="Q75" s="978">
        <v>425</v>
      </c>
      <c r="R75" s="979"/>
      <c r="S75" s="979"/>
      <c r="T75" s="979"/>
      <c r="U75" s="980"/>
      <c r="V75" s="981">
        <v>237</v>
      </c>
      <c r="W75" s="979"/>
      <c r="X75" s="979"/>
      <c r="Y75" s="979"/>
      <c r="Z75" s="980"/>
      <c r="AA75" s="981">
        <v>188</v>
      </c>
      <c r="AB75" s="979"/>
      <c r="AC75" s="979"/>
      <c r="AD75" s="979"/>
      <c r="AE75" s="980"/>
      <c r="AF75" s="981">
        <v>188</v>
      </c>
      <c r="AG75" s="979"/>
      <c r="AH75" s="979"/>
      <c r="AI75" s="979"/>
      <c r="AJ75" s="980"/>
      <c r="AK75" s="981" t="s">
        <v>564</v>
      </c>
      <c r="AL75" s="979"/>
      <c r="AM75" s="979"/>
      <c r="AN75" s="979"/>
      <c r="AO75" s="980"/>
      <c r="AP75" s="981" t="s">
        <v>561</v>
      </c>
      <c r="AQ75" s="979"/>
      <c r="AR75" s="979"/>
      <c r="AS75" s="979"/>
      <c r="AT75" s="980"/>
      <c r="AU75" s="981" t="s">
        <v>561</v>
      </c>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2">
      <c r="A76" s="226">
        <v>9</v>
      </c>
      <c r="B76" s="974" t="s">
        <v>557</v>
      </c>
      <c r="C76" s="975"/>
      <c r="D76" s="975"/>
      <c r="E76" s="975"/>
      <c r="F76" s="975"/>
      <c r="G76" s="975"/>
      <c r="H76" s="975"/>
      <c r="I76" s="975"/>
      <c r="J76" s="975"/>
      <c r="K76" s="975"/>
      <c r="L76" s="975"/>
      <c r="M76" s="975"/>
      <c r="N76" s="975"/>
      <c r="O76" s="975"/>
      <c r="P76" s="976"/>
      <c r="Q76" s="978">
        <v>3150</v>
      </c>
      <c r="R76" s="979"/>
      <c r="S76" s="979"/>
      <c r="T76" s="979"/>
      <c r="U76" s="980"/>
      <c r="V76" s="981">
        <v>3007</v>
      </c>
      <c r="W76" s="979"/>
      <c r="X76" s="979"/>
      <c r="Y76" s="979"/>
      <c r="Z76" s="980"/>
      <c r="AA76" s="981">
        <v>142</v>
      </c>
      <c r="AB76" s="979"/>
      <c r="AC76" s="979"/>
      <c r="AD76" s="979"/>
      <c r="AE76" s="980"/>
      <c r="AF76" s="981">
        <v>124</v>
      </c>
      <c r="AG76" s="979"/>
      <c r="AH76" s="979"/>
      <c r="AI76" s="979"/>
      <c r="AJ76" s="980"/>
      <c r="AK76" s="981" t="s">
        <v>564</v>
      </c>
      <c r="AL76" s="979"/>
      <c r="AM76" s="979"/>
      <c r="AN76" s="979"/>
      <c r="AO76" s="980"/>
      <c r="AP76" s="981" t="s">
        <v>561</v>
      </c>
      <c r="AQ76" s="979"/>
      <c r="AR76" s="979"/>
      <c r="AS76" s="979"/>
      <c r="AT76" s="980"/>
      <c r="AU76" s="981" t="s">
        <v>561</v>
      </c>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2">
      <c r="A77" s="226">
        <v>10</v>
      </c>
      <c r="B77" s="974" t="s">
        <v>558</v>
      </c>
      <c r="C77" s="975"/>
      <c r="D77" s="975"/>
      <c r="E77" s="975"/>
      <c r="F77" s="975"/>
      <c r="G77" s="975"/>
      <c r="H77" s="975"/>
      <c r="I77" s="975"/>
      <c r="J77" s="975"/>
      <c r="K77" s="975"/>
      <c r="L77" s="975"/>
      <c r="M77" s="975"/>
      <c r="N77" s="975"/>
      <c r="O77" s="975"/>
      <c r="P77" s="976"/>
      <c r="Q77" s="978">
        <v>55</v>
      </c>
      <c r="R77" s="979"/>
      <c r="S77" s="979"/>
      <c r="T77" s="979"/>
      <c r="U77" s="980"/>
      <c r="V77" s="981">
        <v>42</v>
      </c>
      <c r="W77" s="979"/>
      <c r="X77" s="979"/>
      <c r="Y77" s="979"/>
      <c r="Z77" s="980"/>
      <c r="AA77" s="981">
        <v>12</v>
      </c>
      <c r="AB77" s="979"/>
      <c r="AC77" s="979"/>
      <c r="AD77" s="979"/>
      <c r="AE77" s="980"/>
      <c r="AF77" s="981">
        <v>12</v>
      </c>
      <c r="AG77" s="979"/>
      <c r="AH77" s="979"/>
      <c r="AI77" s="979"/>
      <c r="AJ77" s="980"/>
      <c r="AK77" s="981" t="s">
        <v>564</v>
      </c>
      <c r="AL77" s="979"/>
      <c r="AM77" s="979"/>
      <c r="AN77" s="979"/>
      <c r="AO77" s="980"/>
      <c r="AP77" s="981">
        <v>154</v>
      </c>
      <c r="AQ77" s="979"/>
      <c r="AR77" s="979"/>
      <c r="AS77" s="979"/>
      <c r="AT77" s="980"/>
      <c r="AU77" s="981">
        <v>32</v>
      </c>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2">
      <c r="A78" s="226">
        <v>11</v>
      </c>
      <c r="B78" s="974" t="s">
        <v>559</v>
      </c>
      <c r="C78" s="975"/>
      <c r="D78" s="975"/>
      <c r="E78" s="975"/>
      <c r="F78" s="975"/>
      <c r="G78" s="975"/>
      <c r="H78" s="975"/>
      <c r="I78" s="975"/>
      <c r="J78" s="975"/>
      <c r="K78" s="975"/>
      <c r="L78" s="975"/>
      <c r="M78" s="975"/>
      <c r="N78" s="975"/>
      <c r="O78" s="975"/>
      <c r="P78" s="976"/>
      <c r="Q78" s="977">
        <v>1130</v>
      </c>
      <c r="R78" s="971"/>
      <c r="S78" s="971"/>
      <c r="T78" s="971"/>
      <c r="U78" s="971"/>
      <c r="V78" s="971">
        <v>1119</v>
      </c>
      <c r="W78" s="971"/>
      <c r="X78" s="971"/>
      <c r="Y78" s="971"/>
      <c r="Z78" s="971"/>
      <c r="AA78" s="971">
        <v>11</v>
      </c>
      <c r="AB78" s="971"/>
      <c r="AC78" s="971"/>
      <c r="AD78" s="971"/>
      <c r="AE78" s="971"/>
      <c r="AF78" s="971">
        <v>11</v>
      </c>
      <c r="AG78" s="971"/>
      <c r="AH78" s="971"/>
      <c r="AI78" s="971"/>
      <c r="AJ78" s="971"/>
      <c r="AK78" s="971" t="s">
        <v>565</v>
      </c>
      <c r="AL78" s="971"/>
      <c r="AM78" s="971"/>
      <c r="AN78" s="971"/>
      <c r="AO78" s="971"/>
      <c r="AP78" s="971" t="s">
        <v>561</v>
      </c>
      <c r="AQ78" s="971"/>
      <c r="AR78" s="971"/>
      <c r="AS78" s="971"/>
      <c r="AT78" s="971"/>
      <c r="AU78" s="971" t="s">
        <v>561</v>
      </c>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2">
      <c r="A79" s="226">
        <v>12</v>
      </c>
      <c r="B79" s="974" t="s">
        <v>560</v>
      </c>
      <c r="C79" s="975"/>
      <c r="D79" s="975"/>
      <c r="E79" s="975"/>
      <c r="F79" s="975"/>
      <c r="G79" s="975"/>
      <c r="H79" s="975"/>
      <c r="I79" s="975"/>
      <c r="J79" s="975"/>
      <c r="K79" s="975"/>
      <c r="L79" s="975"/>
      <c r="M79" s="975"/>
      <c r="N79" s="975"/>
      <c r="O79" s="975"/>
      <c r="P79" s="976"/>
      <c r="Q79" s="977">
        <v>395416</v>
      </c>
      <c r="R79" s="971"/>
      <c r="S79" s="971"/>
      <c r="T79" s="971"/>
      <c r="U79" s="971"/>
      <c r="V79" s="971">
        <v>387020</v>
      </c>
      <c r="W79" s="971"/>
      <c r="X79" s="971"/>
      <c r="Y79" s="971"/>
      <c r="Z79" s="971"/>
      <c r="AA79" s="971">
        <v>8396</v>
      </c>
      <c r="AB79" s="971"/>
      <c r="AC79" s="971"/>
      <c r="AD79" s="971"/>
      <c r="AE79" s="971"/>
      <c r="AF79" s="971">
        <v>8396</v>
      </c>
      <c r="AG79" s="971"/>
      <c r="AH79" s="971"/>
      <c r="AI79" s="971"/>
      <c r="AJ79" s="971"/>
      <c r="AK79" s="971">
        <v>755</v>
      </c>
      <c r="AL79" s="971"/>
      <c r="AM79" s="971"/>
      <c r="AN79" s="971"/>
      <c r="AO79" s="971"/>
      <c r="AP79" s="971" t="s">
        <v>561</v>
      </c>
      <c r="AQ79" s="971"/>
      <c r="AR79" s="971"/>
      <c r="AS79" s="971"/>
      <c r="AT79" s="971"/>
      <c r="AU79" s="971" t="s">
        <v>561</v>
      </c>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2">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2">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2">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2">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2">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2">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2">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2">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5">
      <c r="A88" s="228" t="s">
        <v>376</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8933</v>
      </c>
      <c r="AG88" s="959"/>
      <c r="AH88" s="959"/>
      <c r="AI88" s="959"/>
      <c r="AJ88" s="959"/>
      <c r="AK88" s="963"/>
      <c r="AL88" s="963"/>
      <c r="AM88" s="963"/>
      <c r="AN88" s="963"/>
      <c r="AO88" s="963"/>
      <c r="AP88" s="959">
        <v>1994</v>
      </c>
      <c r="AQ88" s="959"/>
      <c r="AR88" s="959"/>
      <c r="AS88" s="959"/>
      <c r="AT88" s="959"/>
      <c r="AU88" s="959">
        <v>299</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10</v>
      </c>
      <c r="CS102" s="953"/>
      <c r="CT102" s="953"/>
      <c r="CU102" s="953"/>
      <c r="CV102" s="954"/>
      <c r="CW102" s="952">
        <v>102</v>
      </c>
      <c r="CX102" s="953"/>
      <c r="CY102" s="953"/>
      <c r="CZ102" s="953"/>
      <c r="DA102" s="954"/>
      <c r="DB102" s="952" t="s">
        <v>561</v>
      </c>
      <c r="DC102" s="953"/>
      <c r="DD102" s="953"/>
      <c r="DE102" s="953"/>
      <c r="DF102" s="954"/>
      <c r="DG102" s="952" t="s">
        <v>561</v>
      </c>
      <c r="DH102" s="953"/>
      <c r="DI102" s="953"/>
      <c r="DJ102" s="953"/>
      <c r="DK102" s="954"/>
      <c r="DL102" s="952" t="s">
        <v>561</v>
      </c>
      <c r="DM102" s="953"/>
      <c r="DN102" s="953"/>
      <c r="DO102" s="953"/>
      <c r="DP102" s="954"/>
      <c r="DQ102" s="952">
        <v>161</v>
      </c>
      <c r="DR102" s="953"/>
      <c r="DS102" s="953"/>
      <c r="DT102" s="953"/>
      <c r="DU102" s="954"/>
      <c r="DV102" s="937"/>
      <c r="DW102" s="938"/>
      <c r="DX102" s="938"/>
      <c r="DY102" s="938"/>
      <c r="DZ102" s="939"/>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18"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2627664</v>
      </c>
      <c r="AB110" s="889"/>
      <c r="AC110" s="889"/>
      <c r="AD110" s="889"/>
      <c r="AE110" s="890"/>
      <c r="AF110" s="891">
        <v>2537549</v>
      </c>
      <c r="AG110" s="889"/>
      <c r="AH110" s="889"/>
      <c r="AI110" s="889"/>
      <c r="AJ110" s="890"/>
      <c r="AK110" s="891">
        <v>2420930</v>
      </c>
      <c r="AL110" s="889"/>
      <c r="AM110" s="889"/>
      <c r="AN110" s="889"/>
      <c r="AO110" s="890"/>
      <c r="AP110" s="892">
        <v>19.8</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27869337</v>
      </c>
      <c r="BR110" s="842"/>
      <c r="BS110" s="842"/>
      <c r="BT110" s="842"/>
      <c r="BU110" s="842"/>
      <c r="BV110" s="842">
        <v>26108326</v>
      </c>
      <c r="BW110" s="842"/>
      <c r="BX110" s="842"/>
      <c r="BY110" s="842"/>
      <c r="BZ110" s="842"/>
      <c r="CA110" s="842">
        <v>24654525</v>
      </c>
      <c r="CB110" s="842"/>
      <c r="CC110" s="842"/>
      <c r="CD110" s="842"/>
      <c r="CE110" s="842"/>
      <c r="CF110" s="866">
        <v>201.5</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v>190874</v>
      </c>
      <c r="BR111" s="817"/>
      <c r="BS111" s="817"/>
      <c r="BT111" s="817"/>
      <c r="BU111" s="817"/>
      <c r="BV111" s="817">
        <v>135757</v>
      </c>
      <c r="BW111" s="817"/>
      <c r="BX111" s="817"/>
      <c r="BY111" s="817"/>
      <c r="BZ111" s="817"/>
      <c r="CA111" s="817">
        <v>110375</v>
      </c>
      <c r="CB111" s="817"/>
      <c r="CC111" s="817"/>
      <c r="CD111" s="817"/>
      <c r="CE111" s="817"/>
      <c r="CF111" s="875">
        <v>0.9</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5433712</v>
      </c>
      <c r="BR112" s="817"/>
      <c r="BS112" s="817"/>
      <c r="BT112" s="817"/>
      <c r="BU112" s="817"/>
      <c r="BV112" s="817">
        <v>5003790</v>
      </c>
      <c r="BW112" s="817"/>
      <c r="BX112" s="817"/>
      <c r="BY112" s="817"/>
      <c r="BZ112" s="817"/>
      <c r="CA112" s="817">
        <v>4943801</v>
      </c>
      <c r="CB112" s="817"/>
      <c r="CC112" s="817"/>
      <c r="CD112" s="817"/>
      <c r="CE112" s="817"/>
      <c r="CF112" s="875">
        <v>40.4</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525047</v>
      </c>
      <c r="AB113" s="919"/>
      <c r="AC113" s="919"/>
      <c r="AD113" s="919"/>
      <c r="AE113" s="920"/>
      <c r="AF113" s="921">
        <v>495702</v>
      </c>
      <c r="AG113" s="919"/>
      <c r="AH113" s="919"/>
      <c r="AI113" s="919"/>
      <c r="AJ113" s="920"/>
      <c r="AK113" s="921">
        <v>517332</v>
      </c>
      <c r="AL113" s="919"/>
      <c r="AM113" s="919"/>
      <c r="AN113" s="919"/>
      <c r="AO113" s="920"/>
      <c r="AP113" s="922">
        <v>4.2</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201750</v>
      </c>
      <c r="BR113" s="817"/>
      <c r="BS113" s="817"/>
      <c r="BT113" s="817"/>
      <c r="BU113" s="817"/>
      <c r="BV113" s="817">
        <v>255555</v>
      </c>
      <c r="BW113" s="817"/>
      <c r="BX113" s="817"/>
      <c r="BY113" s="817"/>
      <c r="BZ113" s="817"/>
      <c r="CA113" s="817">
        <v>299284</v>
      </c>
      <c r="CB113" s="817"/>
      <c r="CC113" s="817"/>
      <c r="CD113" s="817"/>
      <c r="CE113" s="817"/>
      <c r="CF113" s="875">
        <v>2.4</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120592</v>
      </c>
      <c r="AB114" s="780"/>
      <c r="AC114" s="780"/>
      <c r="AD114" s="780"/>
      <c r="AE114" s="781"/>
      <c r="AF114" s="782">
        <v>28344</v>
      </c>
      <c r="AG114" s="780"/>
      <c r="AH114" s="780"/>
      <c r="AI114" s="780"/>
      <c r="AJ114" s="781"/>
      <c r="AK114" s="782">
        <v>33590</v>
      </c>
      <c r="AL114" s="780"/>
      <c r="AM114" s="780"/>
      <c r="AN114" s="780"/>
      <c r="AO114" s="781"/>
      <c r="AP114" s="824">
        <v>0.3</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2240802</v>
      </c>
      <c r="BR114" s="817"/>
      <c r="BS114" s="817"/>
      <c r="BT114" s="817"/>
      <c r="BU114" s="817"/>
      <c r="BV114" s="817">
        <v>2210606</v>
      </c>
      <c r="BW114" s="817"/>
      <c r="BX114" s="817"/>
      <c r="BY114" s="817"/>
      <c r="BZ114" s="817"/>
      <c r="CA114" s="817">
        <v>2189940</v>
      </c>
      <c r="CB114" s="817"/>
      <c r="CC114" s="817"/>
      <c r="CD114" s="817"/>
      <c r="CE114" s="817"/>
      <c r="CF114" s="875">
        <v>17.899999999999999</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56036</v>
      </c>
      <c r="AB115" s="919"/>
      <c r="AC115" s="919"/>
      <c r="AD115" s="919"/>
      <c r="AE115" s="920"/>
      <c r="AF115" s="921">
        <v>57358</v>
      </c>
      <c r="AG115" s="919"/>
      <c r="AH115" s="919"/>
      <c r="AI115" s="919"/>
      <c r="AJ115" s="920"/>
      <c r="AK115" s="921">
        <v>27061</v>
      </c>
      <c r="AL115" s="919"/>
      <c r="AM115" s="919"/>
      <c r="AN115" s="919"/>
      <c r="AO115" s="920"/>
      <c r="AP115" s="922">
        <v>0.2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v>31952</v>
      </c>
      <c r="BW115" s="817"/>
      <c r="BX115" s="817"/>
      <c r="BY115" s="817"/>
      <c r="BZ115" s="817"/>
      <c r="CA115" s="817">
        <v>160770</v>
      </c>
      <c r="CB115" s="817"/>
      <c r="CC115" s="817"/>
      <c r="CD115" s="817"/>
      <c r="CE115" s="817"/>
      <c r="CF115" s="875">
        <v>1.3</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3329339</v>
      </c>
      <c r="AB117" s="903"/>
      <c r="AC117" s="903"/>
      <c r="AD117" s="903"/>
      <c r="AE117" s="904"/>
      <c r="AF117" s="905">
        <v>3118953</v>
      </c>
      <c r="AG117" s="903"/>
      <c r="AH117" s="903"/>
      <c r="AI117" s="903"/>
      <c r="AJ117" s="904"/>
      <c r="AK117" s="905">
        <v>2998913</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441</v>
      </c>
      <c r="BP119" s="878"/>
      <c r="BQ119" s="879">
        <v>35936475</v>
      </c>
      <c r="BR119" s="845"/>
      <c r="BS119" s="845"/>
      <c r="BT119" s="845"/>
      <c r="BU119" s="845"/>
      <c r="BV119" s="845">
        <v>33745986</v>
      </c>
      <c r="BW119" s="845"/>
      <c r="BX119" s="845"/>
      <c r="BY119" s="845"/>
      <c r="BZ119" s="845"/>
      <c r="CA119" s="845">
        <v>32358695</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190874</v>
      </c>
      <c r="DH119" s="764"/>
      <c r="DI119" s="764"/>
      <c r="DJ119" s="764"/>
      <c r="DK119" s="765"/>
      <c r="DL119" s="766">
        <v>135757</v>
      </c>
      <c r="DM119" s="764"/>
      <c r="DN119" s="764"/>
      <c r="DO119" s="764"/>
      <c r="DP119" s="765"/>
      <c r="DQ119" s="766">
        <v>110375</v>
      </c>
      <c r="DR119" s="764"/>
      <c r="DS119" s="764"/>
      <c r="DT119" s="764"/>
      <c r="DU119" s="765"/>
      <c r="DV119" s="848">
        <v>0.9</v>
      </c>
      <c r="DW119" s="849"/>
      <c r="DX119" s="849"/>
      <c r="DY119" s="849"/>
      <c r="DZ119" s="850"/>
    </row>
    <row r="120" spans="1:130" s="218"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6574325</v>
      </c>
      <c r="BR120" s="842"/>
      <c r="BS120" s="842"/>
      <c r="BT120" s="842"/>
      <c r="BU120" s="842"/>
      <c r="BV120" s="842">
        <v>6826784</v>
      </c>
      <c r="BW120" s="842"/>
      <c r="BX120" s="842"/>
      <c r="BY120" s="842"/>
      <c r="BZ120" s="842"/>
      <c r="CA120" s="842">
        <v>6657762</v>
      </c>
      <c r="CB120" s="842"/>
      <c r="CC120" s="842"/>
      <c r="CD120" s="842"/>
      <c r="CE120" s="842"/>
      <c r="CF120" s="866">
        <v>54.4</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3685821</v>
      </c>
      <c r="DH120" s="842"/>
      <c r="DI120" s="842"/>
      <c r="DJ120" s="842"/>
      <c r="DK120" s="842"/>
      <c r="DL120" s="842">
        <v>3441113</v>
      </c>
      <c r="DM120" s="842"/>
      <c r="DN120" s="842"/>
      <c r="DO120" s="842"/>
      <c r="DP120" s="842"/>
      <c r="DQ120" s="842">
        <v>4932624</v>
      </c>
      <c r="DR120" s="842"/>
      <c r="DS120" s="842"/>
      <c r="DT120" s="842"/>
      <c r="DU120" s="842"/>
      <c r="DV120" s="843">
        <v>40.299999999999997</v>
      </c>
      <c r="DW120" s="843"/>
      <c r="DX120" s="843"/>
      <c r="DY120" s="843"/>
      <c r="DZ120" s="844"/>
    </row>
    <row r="121" spans="1:130" s="218"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2370920</v>
      </c>
      <c r="BR121" s="817"/>
      <c r="BS121" s="817"/>
      <c r="BT121" s="817"/>
      <c r="BU121" s="817"/>
      <c r="BV121" s="817">
        <v>2297345</v>
      </c>
      <c r="BW121" s="817"/>
      <c r="BX121" s="817"/>
      <c r="BY121" s="817"/>
      <c r="BZ121" s="817"/>
      <c r="CA121" s="817">
        <v>2384992</v>
      </c>
      <c r="CB121" s="817"/>
      <c r="CC121" s="817"/>
      <c r="CD121" s="817"/>
      <c r="CE121" s="817"/>
      <c r="CF121" s="875">
        <v>19.5</v>
      </c>
      <c r="CG121" s="876"/>
      <c r="CH121" s="876"/>
      <c r="CI121" s="876"/>
      <c r="CJ121" s="876"/>
      <c r="CK121" s="869"/>
      <c r="CL121" s="855"/>
      <c r="CM121" s="855"/>
      <c r="CN121" s="855"/>
      <c r="CO121" s="856"/>
      <c r="CP121" s="835" t="s">
        <v>392</v>
      </c>
      <c r="CQ121" s="836"/>
      <c r="CR121" s="836"/>
      <c r="CS121" s="836"/>
      <c r="CT121" s="836"/>
      <c r="CU121" s="836"/>
      <c r="CV121" s="836"/>
      <c r="CW121" s="836"/>
      <c r="CX121" s="836"/>
      <c r="CY121" s="836"/>
      <c r="CZ121" s="836"/>
      <c r="DA121" s="836"/>
      <c r="DB121" s="836"/>
      <c r="DC121" s="836"/>
      <c r="DD121" s="836"/>
      <c r="DE121" s="836"/>
      <c r="DF121" s="837"/>
      <c r="DG121" s="816">
        <v>13320</v>
      </c>
      <c r="DH121" s="817"/>
      <c r="DI121" s="817"/>
      <c r="DJ121" s="817"/>
      <c r="DK121" s="817"/>
      <c r="DL121" s="817">
        <v>12210</v>
      </c>
      <c r="DM121" s="817"/>
      <c r="DN121" s="817"/>
      <c r="DO121" s="817"/>
      <c r="DP121" s="817"/>
      <c r="DQ121" s="817">
        <v>11177</v>
      </c>
      <c r="DR121" s="817"/>
      <c r="DS121" s="817"/>
      <c r="DT121" s="817"/>
      <c r="DU121" s="817"/>
      <c r="DV121" s="794">
        <v>0.1</v>
      </c>
      <c r="DW121" s="794"/>
      <c r="DX121" s="794"/>
      <c r="DY121" s="794"/>
      <c r="DZ121" s="795"/>
    </row>
    <row r="122" spans="1:130" s="218"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21061710</v>
      </c>
      <c r="BR122" s="845"/>
      <c r="BS122" s="845"/>
      <c r="BT122" s="845"/>
      <c r="BU122" s="845"/>
      <c r="BV122" s="845">
        <v>19877358</v>
      </c>
      <c r="BW122" s="845"/>
      <c r="BX122" s="845"/>
      <c r="BY122" s="845"/>
      <c r="BZ122" s="845"/>
      <c r="CA122" s="845">
        <v>18488309</v>
      </c>
      <c r="CB122" s="845"/>
      <c r="CC122" s="845"/>
      <c r="CD122" s="845"/>
      <c r="CE122" s="845"/>
      <c r="CF122" s="846">
        <v>151.1</v>
      </c>
      <c r="CG122" s="847"/>
      <c r="CH122" s="847"/>
      <c r="CI122" s="847"/>
      <c r="CJ122" s="847"/>
      <c r="CK122" s="869"/>
      <c r="CL122" s="855"/>
      <c r="CM122" s="855"/>
      <c r="CN122" s="855"/>
      <c r="CO122" s="856"/>
      <c r="CP122" s="835" t="s">
        <v>390</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449</v>
      </c>
      <c r="BP123" s="878"/>
      <c r="BQ123" s="832">
        <v>30006955</v>
      </c>
      <c r="BR123" s="833"/>
      <c r="BS123" s="833"/>
      <c r="BT123" s="833"/>
      <c r="BU123" s="833"/>
      <c r="BV123" s="833">
        <v>29001487</v>
      </c>
      <c r="BW123" s="833"/>
      <c r="BX123" s="833"/>
      <c r="BY123" s="833"/>
      <c r="BZ123" s="833"/>
      <c r="CA123" s="833">
        <v>27531063</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50.4</v>
      </c>
      <c r="BR124" s="831"/>
      <c r="BS124" s="831"/>
      <c r="BT124" s="831"/>
      <c r="BU124" s="831"/>
      <c r="BV124" s="831">
        <v>39.6</v>
      </c>
      <c r="BW124" s="831"/>
      <c r="BX124" s="831"/>
      <c r="BY124" s="831"/>
      <c r="BZ124" s="831"/>
      <c r="CA124" s="831">
        <v>39.4</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1734571</v>
      </c>
      <c r="DH124" s="764"/>
      <c r="DI124" s="764"/>
      <c r="DJ124" s="764"/>
      <c r="DK124" s="765"/>
      <c r="DL124" s="766">
        <v>1550467</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v>56036</v>
      </c>
      <c r="AB126" s="780"/>
      <c r="AC126" s="780"/>
      <c r="AD126" s="780"/>
      <c r="AE126" s="781"/>
      <c r="AF126" s="782">
        <v>57358</v>
      </c>
      <c r="AG126" s="780"/>
      <c r="AH126" s="780"/>
      <c r="AI126" s="780"/>
      <c r="AJ126" s="781"/>
      <c r="AK126" s="782">
        <v>27061</v>
      </c>
      <c r="AL126" s="780"/>
      <c r="AM126" s="780"/>
      <c r="AN126" s="780"/>
      <c r="AO126" s="781"/>
      <c r="AP126" s="824">
        <v>0.2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v>28233</v>
      </c>
      <c r="DM126" s="817"/>
      <c r="DN126" s="817"/>
      <c r="DO126" s="817"/>
      <c r="DP126" s="817"/>
      <c r="DQ126" s="817">
        <v>160770</v>
      </c>
      <c r="DR126" s="817"/>
      <c r="DS126" s="817"/>
      <c r="DT126" s="817"/>
      <c r="DU126" s="817"/>
      <c r="DV126" s="794">
        <v>1.3</v>
      </c>
      <c r="DW126" s="794"/>
      <c r="DX126" s="794"/>
      <c r="DY126" s="794"/>
      <c r="DZ126" s="795"/>
    </row>
    <row r="127" spans="1:130" s="218"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292233</v>
      </c>
      <c r="AB128" s="801"/>
      <c r="AC128" s="801"/>
      <c r="AD128" s="801"/>
      <c r="AE128" s="802"/>
      <c r="AF128" s="803">
        <v>278597</v>
      </c>
      <c r="AG128" s="801"/>
      <c r="AH128" s="801"/>
      <c r="AI128" s="801"/>
      <c r="AJ128" s="802"/>
      <c r="AK128" s="803">
        <v>335540</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12.85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v>3719</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2">
      <c r="A129" s="774" t="s">
        <v>103</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13913001</v>
      </c>
      <c r="AB129" s="780"/>
      <c r="AC129" s="780"/>
      <c r="AD129" s="780"/>
      <c r="AE129" s="781"/>
      <c r="AF129" s="782">
        <v>13975122</v>
      </c>
      <c r="AG129" s="780"/>
      <c r="AH129" s="780"/>
      <c r="AI129" s="780"/>
      <c r="AJ129" s="781"/>
      <c r="AK129" s="782">
        <v>14122353</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17.850000000000001</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2170017</v>
      </c>
      <c r="AB130" s="780"/>
      <c r="AC130" s="780"/>
      <c r="AD130" s="780"/>
      <c r="AE130" s="781"/>
      <c r="AF130" s="782">
        <v>1996424</v>
      </c>
      <c r="AG130" s="780"/>
      <c r="AH130" s="780"/>
      <c r="AI130" s="780"/>
      <c r="AJ130" s="781"/>
      <c r="AK130" s="782">
        <v>1889727</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6.9</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11742984</v>
      </c>
      <c r="AB131" s="764"/>
      <c r="AC131" s="764"/>
      <c r="AD131" s="764"/>
      <c r="AE131" s="765"/>
      <c r="AF131" s="766">
        <v>11978698</v>
      </c>
      <c r="AG131" s="764"/>
      <c r="AH131" s="764"/>
      <c r="AI131" s="764"/>
      <c r="AJ131" s="765"/>
      <c r="AK131" s="766">
        <v>12232626</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v>39.4</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7.3838898190000002</v>
      </c>
      <c r="AB132" s="745"/>
      <c r="AC132" s="745"/>
      <c r="AD132" s="745"/>
      <c r="AE132" s="746"/>
      <c r="AF132" s="747">
        <v>7.0452732009999997</v>
      </c>
      <c r="AG132" s="745"/>
      <c r="AH132" s="745"/>
      <c r="AI132" s="745"/>
      <c r="AJ132" s="746"/>
      <c r="AK132" s="747">
        <v>6.3244474239999997</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6.9</v>
      </c>
      <c r="AB133" s="724"/>
      <c r="AC133" s="724"/>
      <c r="AD133" s="724"/>
      <c r="AE133" s="725"/>
      <c r="AF133" s="723">
        <v>7.2</v>
      </c>
      <c r="AG133" s="724"/>
      <c r="AH133" s="724"/>
      <c r="AI133" s="724"/>
      <c r="AJ133" s="725"/>
      <c r="AK133" s="723">
        <v>6.9</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fqT7LwF0+P5OFL/7v+bu7+IKd212JDpyjjhcGC2YfCPc4hRbg83rvPdjQnxDHW3Cj5FIL+9RkISIbywWnSqWjA==" saltValue="3R1XI+Vuwn6PC662H7VBz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13" zoomScale="98" zoomScaleNormal="85" zoomScaleSheetLayoutView="98"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475</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6Dubqz1PCAr1n1H9v3yuCiwav+T79p8LILU3WQs/0Q5aRL5l67IeNfb6yHBbgIdud28yV0c8/5Jynv7x7guXdQ==" saltValue="gOXz/9mvXNSmYmjmEVoNq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jedv1ZloXaeRtwyUexzygMPOg3unGrmi50x5ygmY2ORhTtCq3J3Y+kzxTvOwTkYVnqz24Me2sOuF5oLINwNCkw==" saltValue="33Smi2pIJdyepSU6KjE0uw==" spinCount="100000" sheet="1" objects="1" scenarios="1"/>
  <dataConsolidate/>
  <phoneticPr fontId="2"/>
  <printOptions horizontalCentered="1" verticalCentered="1"/>
  <pageMargins left="0" right="0" top="0" bottom="0" header="0" footer="0"/>
  <pageSetup paperSize="9" scale="47"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3984747</v>
      </c>
      <c r="AP9" s="269">
        <v>76420</v>
      </c>
      <c r="AQ9" s="270">
        <v>97105</v>
      </c>
      <c r="AR9" s="271">
        <v>-21.3</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710857</v>
      </c>
      <c r="AP10" s="272">
        <v>13633</v>
      </c>
      <c r="AQ10" s="273">
        <v>6971</v>
      </c>
      <c r="AR10" s="274">
        <v>95.6</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83056</v>
      </c>
      <c r="AP11" s="272">
        <v>1593</v>
      </c>
      <c r="AQ11" s="273">
        <v>2455</v>
      </c>
      <c r="AR11" s="274">
        <v>-35.1</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t="s">
        <v>487</v>
      </c>
      <c r="AR12" s="274" t="s">
        <v>487</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155793</v>
      </c>
      <c r="AP13" s="272">
        <v>2988</v>
      </c>
      <c r="AQ13" s="273">
        <v>2470</v>
      </c>
      <c r="AR13" s="274">
        <v>21</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38836</v>
      </c>
      <c r="AP14" s="272">
        <v>745</v>
      </c>
      <c r="AQ14" s="273">
        <v>1963</v>
      </c>
      <c r="AR14" s="274">
        <v>-62</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-254686</v>
      </c>
      <c r="AP15" s="272">
        <v>-4884</v>
      </c>
      <c r="AQ15" s="273">
        <v>-6265</v>
      </c>
      <c r="AR15" s="274">
        <v>-22</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4718603</v>
      </c>
      <c r="AP16" s="272">
        <v>90494</v>
      </c>
      <c r="AQ16" s="273">
        <v>104699</v>
      </c>
      <c r="AR16" s="274">
        <v>-13.6</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7.67</v>
      </c>
      <c r="AP21" s="286">
        <v>9.14</v>
      </c>
      <c r="AQ21" s="287">
        <v>-1.47</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98.5</v>
      </c>
      <c r="AP22" s="291">
        <v>97.2</v>
      </c>
      <c r="AQ22" s="292">
        <v>1.3</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ht="13.2" x14ac:dyDescent="0.2">
      <c r="A27" s="297"/>
      <c r="AO27" s="250"/>
      <c r="AP27" s="250"/>
      <c r="AQ27" s="250"/>
      <c r="AR27" s="250"/>
      <c r="AS27" s="250"/>
      <c r="AT27" s="250"/>
    </row>
    <row r="28" spans="1:46" ht="16.2" x14ac:dyDescent="0.2">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2420930</v>
      </c>
      <c r="AP32" s="300">
        <v>46429</v>
      </c>
      <c r="AQ32" s="301">
        <v>56691</v>
      </c>
      <c r="AR32" s="302">
        <v>-18.100000000000001</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t="s">
        <v>487</v>
      </c>
      <c r="AR33" s="302" t="s">
        <v>487</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v>230</v>
      </c>
      <c r="AR34" s="302" t="s">
        <v>487</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517332</v>
      </c>
      <c r="AP35" s="300">
        <v>9921</v>
      </c>
      <c r="AQ35" s="301">
        <v>14249</v>
      </c>
      <c r="AR35" s="302">
        <v>-30.4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33590</v>
      </c>
      <c r="AP36" s="300">
        <v>644</v>
      </c>
      <c r="AQ36" s="301">
        <v>1629</v>
      </c>
      <c r="AR36" s="302">
        <v>-60.5</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v>27061</v>
      </c>
      <c r="AP37" s="300">
        <v>519</v>
      </c>
      <c r="AQ37" s="301">
        <v>220</v>
      </c>
      <c r="AR37" s="302">
        <v>135.9</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487</v>
      </c>
      <c r="AP38" s="303" t="s">
        <v>487</v>
      </c>
      <c r="AQ38" s="304">
        <v>2</v>
      </c>
      <c r="AR38" s="292" t="s">
        <v>487</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v>-335540</v>
      </c>
      <c r="AP39" s="300">
        <v>-6435</v>
      </c>
      <c r="AQ39" s="301">
        <v>-3294</v>
      </c>
      <c r="AR39" s="302">
        <v>95.4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-1889727</v>
      </c>
      <c r="AP40" s="300">
        <v>-36241</v>
      </c>
      <c r="AQ40" s="301">
        <v>-48952</v>
      </c>
      <c r="AR40" s="302">
        <v>-26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773646</v>
      </c>
      <c r="AP41" s="300">
        <v>14837</v>
      </c>
      <c r="AQ41" s="301">
        <v>20775</v>
      </c>
      <c r="AR41" s="302">
        <v>-28.6</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2717091</v>
      </c>
      <c r="AN51" s="322">
        <v>50739</v>
      </c>
      <c r="AO51" s="323">
        <v>-0.3</v>
      </c>
      <c r="AP51" s="324">
        <v>67009</v>
      </c>
      <c r="AQ51" s="325">
        <v>-6.4</v>
      </c>
      <c r="AR51" s="326">
        <v>6.1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1024551</v>
      </c>
      <c r="AN52" s="330">
        <v>19133</v>
      </c>
      <c r="AO52" s="331">
        <v>-39.299999999999997</v>
      </c>
      <c r="AP52" s="332">
        <v>43028</v>
      </c>
      <c r="AQ52" s="333">
        <v>-4.5999999999999996</v>
      </c>
      <c r="AR52" s="334">
        <v>-34.700000000000003</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1450726</v>
      </c>
      <c r="AN53" s="322">
        <v>27409</v>
      </c>
      <c r="AO53" s="323">
        <v>-46</v>
      </c>
      <c r="AP53" s="324">
        <v>40807</v>
      </c>
      <c r="AQ53" s="325">
        <v>-39.1</v>
      </c>
      <c r="AR53" s="326">
        <v>-6.9</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887254</v>
      </c>
      <c r="AN54" s="330">
        <v>16763</v>
      </c>
      <c r="AO54" s="331">
        <v>-12.4</v>
      </c>
      <c r="AP54" s="332">
        <v>19520</v>
      </c>
      <c r="AQ54" s="333">
        <v>-54.6</v>
      </c>
      <c r="AR54" s="334">
        <v>42.2</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1585714</v>
      </c>
      <c r="AN55" s="322">
        <v>30124</v>
      </c>
      <c r="AO55" s="323">
        <v>9.9</v>
      </c>
      <c r="AP55" s="324">
        <v>37343</v>
      </c>
      <c r="AQ55" s="325">
        <v>-8.5</v>
      </c>
      <c r="AR55" s="326">
        <v>18.399999999999999</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1046640</v>
      </c>
      <c r="AN56" s="330">
        <v>19883</v>
      </c>
      <c r="AO56" s="331">
        <v>18.600000000000001</v>
      </c>
      <c r="AP56" s="332">
        <v>17633</v>
      </c>
      <c r="AQ56" s="333">
        <v>-9.6999999999999993</v>
      </c>
      <c r="AR56" s="334">
        <v>28.3</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2144643</v>
      </c>
      <c r="AN57" s="322">
        <v>40971</v>
      </c>
      <c r="AO57" s="323">
        <v>36</v>
      </c>
      <c r="AP57" s="324">
        <v>47407</v>
      </c>
      <c r="AQ57" s="325">
        <v>27</v>
      </c>
      <c r="AR57" s="326">
        <v>9</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1385934</v>
      </c>
      <c r="AN58" s="330">
        <v>26476</v>
      </c>
      <c r="AO58" s="331">
        <v>33.200000000000003</v>
      </c>
      <c r="AP58" s="332">
        <v>27543</v>
      </c>
      <c r="AQ58" s="333">
        <v>56.2</v>
      </c>
      <c r="AR58" s="334">
        <v>-23</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2677873</v>
      </c>
      <c r="AN59" s="322">
        <v>51356</v>
      </c>
      <c r="AO59" s="323">
        <v>25.3</v>
      </c>
      <c r="AP59" s="324">
        <v>49754</v>
      </c>
      <c r="AQ59" s="325">
        <v>5</v>
      </c>
      <c r="AR59" s="326">
        <v>20.3</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1586961</v>
      </c>
      <c r="AN60" s="330">
        <v>30435</v>
      </c>
      <c r="AO60" s="331">
        <v>15</v>
      </c>
      <c r="AP60" s="332">
        <v>21592</v>
      </c>
      <c r="AQ60" s="333">
        <v>-21.6</v>
      </c>
      <c r="AR60" s="334">
        <v>36.6</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2115209</v>
      </c>
      <c r="AN61" s="337">
        <v>40120</v>
      </c>
      <c r="AO61" s="338">
        <v>5</v>
      </c>
      <c r="AP61" s="339">
        <v>48464</v>
      </c>
      <c r="AQ61" s="340">
        <v>-4.4000000000000004</v>
      </c>
      <c r="AR61" s="326">
        <v>9.4</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1186268</v>
      </c>
      <c r="AN62" s="330">
        <v>22538</v>
      </c>
      <c r="AO62" s="331">
        <v>3</v>
      </c>
      <c r="AP62" s="332">
        <v>25863</v>
      </c>
      <c r="AQ62" s="333">
        <v>-6.9</v>
      </c>
      <c r="AR62" s="334">
        <v>9.9</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WqYK35mfmJm0ph9dNzGK/1bclfccQCNeUkmKWwRGpsz+5pwDEJgsjOR607+VoTjNnrQ0hV8wYi2wZXrepyOOyw==" saltValue="br9o+aBmfjEzJb8HVXP28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58"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475</v>
      </c>
    </row>
    <row r="121" spans="125:125" ht="13.5" hidden="1" customHeight="1" x14ac:dyDescent="0.2">
      <c r="DU121" s="247"/>
    </row>
  </sheetData>
  <sheetProtection algorithmName="SHA-512" hashValue="rw2NH/zbuNzbEnnpuVaf0MpyJ9Qz2mR06IToblRDTxSfdx7NBxYuHsIO5dLz2qRFi0vEiwpE3VVr4W8ItOotuw==" saltValue="rOd0iMsm9w2OQ7JyCQfAK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475</v>
      </c>
    </row>
  </sheetData>
  <sheetProtection algorithmName="SHA-512" hashValue="X2hH4R7zON5MZesQ+Tmy1QZyEcrcq/5O4grv5Xxtpyp/7wAlVGfNp9zbOJEFO8BPwGVxoV/uA4KJF+4uz8Glfw==" saltValue="q8yNeETjQeYvGY2sZsgX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8.75</v>
      </c>
      <c r="G47" s="12">
        <v>12.14</v>
      </c>
      <c r="H47" s="12">
        <v>13.5</v>
      </c>
      <c r="I47" s="12">
        <v>15.5</v>
      </c>
      <c r="J47" s="13">
        <v>16.13</v>
      </c>
    </row>
    <row r="48" spans="2:10" ht="57.75" customHeight="1" x14ac:dyDescent="0.2">
      <c r="B48" s="14"/>
      <c r="C48" s="1141" t="s">
        <v>4</v>
      </c>
      <c r="D48" s="1141"/>
      <c r="E48" s="1142"/>
      <c r="F48" s="15">
        <v>9.2100000000000009</v>
      </c>
      <c r="G48" s="16">
        <v>5.98</v>
      </c>
      <c r="H48" s="16">
        <v>9.2899999999999991</v>
      </c>
      <c r="I48" s="16">
        <v>7.97</v>
      </c>
      <c r="J48" s="17">
        <v>8.98</v>
      </c>
    </row>
    <row r="49" spans="2:10" ht="57.75" customHeight="1" thickBot="1" x14ac:dyDescent="0.25">
      <c r="B49" s="18"/>
      <c r="C49" s="1143" t="s">
        <v>5</v>
      </c>
      <c r="D49" s="1143"/>
      <c r="E49" s="1144"/>
      <c r="F49" s="19">
        <v>1.03</v>
      </c>
      <c r="G49" s="20">
        <v>0.98</v>
      </c>
      <c r="H49" s="20">
        <v>4.18</v>
      </c>
      <c r="I49" s="20">
        <v>0.79</v>
      </c>
      <c r="J49" s="21">
        <v>1.89</v>
      </c>
    </row>
    <row r="50" spans="2:10" ht="13.2" x14ac:dyDescent="0.2"/>
  </sheetData>
  <sheetProtection algorithmName="SHA-512" hashValue="4jrqNDJG4Tk5lEW9JFfDAlAnyzdtuMfCHt61VwTUEI9ZKGcs6Q73ZuMEwkG+zFdABn+x6t1FB+mrGyLZbY9UIA==" saltValue="SZlVgK2ulzKiuPO5RxWNZ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0787　染谷 恒貴</cp:lastModifiedBy>
  <cp:lastPrinted>2026-03-17T01:12:24Z</cp:lastPrinted>
  <dcterms:created xsi:type="dcterms:W3CDTF">2026-02-26T09:32:42Z</dcterms:created>
  <dcterms:modified xsi:type="dcterms:W3CDTF">2026-03-17T08:24:25Z</dcterms:modified>
  <cp:category/>
</cp:coreProperties>
</file>